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een King\GK-2014-2015\"/>
    </mc:Choice>
  </mc:AlternateContent>
  <bookViews>
    <workbookView xWindow="120" yWindow="15" windowWidth="15195" windowHeight="819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L8" i="2" l="1"/>
  <c r="K8" i="2"/>
  <c r="C23" i="2"/>
  <c r="C12" i="2"/>
  <c r="L37" i="2" l="1"/>
  <c r="K37" i="2"/>
  <c r="K7" i="2" l="1"/>
  <c r="K28" i="2" l="1"/>
  <c r="L28" i="2" s="1"/>
  <c r="L48" i="1" l="1"/>
  <c r="M48" i="1" s="1"/>
  <c r="L46" i="1"/>
  <c r="M46" i="1" s="1"/>
  <c r="L43" i="1"/>
  <c r="M43" i="1" s="1"/>
  <c r="E41" i="1"/>
  <c r="L40" i="1"/>
  <c r="M40" i="1" s="1"/>
  <c r="L39" i="1"/>
  <c r="M39" i="1" s="1"/>
  <c r="L38" i="1"/>
  <c r="L41" i="1" s="1"/>
  <c r="E35" i="1"/>
  <c r="L34" i="1"/>
  <c r="M34" i="1" s="1"/>
  <c r="L33" i="1"/>
  <c r="M33" i="1" s="1"/>
  <c r="L32" i="1"/>
  <c r="M32" i="1" s="1"/>
  <c r="L31" i="1"/>
  <c r="M31" i="1" s="1"/>
  <c r="L30" i="1"/>
  <c r="M30" i="1" s="1"/>
  <c r="L29" i="1"/>
  <c r="L35" i="1" s="1"/>
  <c r="L26" i="1"/>
  <c r="M26" i="1" s="1"/>
  <c r="E24" i="1"/>
  <c r="E50" i="1" s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M24" i="1" s="1"/>
  <c r="L16" i="1"/>
  <c r="L24" i="1" s="1"/>
  <c r="L50" i="1" s="1"/>
  <c r="M29" i="1" l="1"/>
  <c r="M35" i="1" s="1"/>
  <c r="M50" i="1" s="1"/>
  <c r="M38" i="1"/>
  <c r="M41" i="1" s="1"/>
  <c r="L14" i="2"/>
  <c r="K14" i="2"/>
  <c r="K35" i="2" l="1"/>
  <c r="L35" i="2" s="1"/>
  <c r="K32" i="2"/>
  <c r="L32" i="2" s="1"/>
  <c r="K27" i="2"/>
  <c r="K29" i="2"/>
  <c r="L29" i="2" s="1"/>
  <c r="K26" i="2"/>
  <c r="L26" i="2" s="1"/>
  <c r="L20" i="2"/>
  <c r="K18" i="2"/>
  <c r="L18" i="2" s="1"/>
  <c r="K19" i="2"/>
  <c r="K20" i="2"/>
  <c r="K21" i="2"/>
  <c r="L21" i="2" s="1"/>
  <c r="K22" i="2"/>
  <c r="L22" i="2" s="1"/>
  <c r="K17" i="2"/>
  <c r="L17" i="2" s="1"/>
  <c r="K5" i="2"/>
  <c r="K6" i="2"/>
  <c r="L6" i="2" s="1"/>
  <c r="L7" i="2"/>
  <c r="K9" i="2"/>
  <c r="L9" i="2" s="1"/>
  <c r="K10" i="2"/>
  <c r="L10" i="2" s="1"/>
  <c r="K11" i="2"/>
  <c r="L11" i="2" s="1"/>
  <c r="K4" i="2"/>
  <c r="L5" i="2" l="1"/>
  <c r="L12" i="2" s="1"/>
  <c r="K12" i="2"/>
  <c r="K23" i="2"/>
  <c r="L4" i="2"/>
  <c r="L19" i="2"/>
  <c r="L23" i="2" s="1"/>
  <c r="K30" i="2"/>
  <c r="K39" i="2" s="1"/>
  <c r="L27" i="2"/>
  <c r="L30" i="2" s="1"/>
  <c r="C30" i="2"/>
  <c r="C39" i="2"/>
  <c r="L39" i="2" l="1"/>
</calcChain>
</file>

<file path=xl/sharedStrings.xml><?xml version="1.0" encoding="utf-8"?>
<sst xmlns="http://schemas.openxmlformats.org/spreadsheetml/2006/main" count="78" uniqueCount="42">
  <si>
    <t>Invoices Received</t>
  </si>
  <si>
    <t>Green King 2014-2015 Budget</t>
  </si>
  <si>
    <t>NECN code</t>
  </si>
  <si>
    <t>Materials/Supplies</t>
  </si>
  <si>
    <t>Tot. spent</t>
  </si>
  <si>
    <t>amount</t>
  </si>
  <si>
    <t>Remaining Budget</t>
  </si>
  <si>
    <t>compost/soil</t>
  </si>
  <si>
    <t>mulch</t>
  </si>
  <si>
    <t>gravel</t>
  </si>
  <si>
    <t>rocks/boulders</t>
  </si>
  <si>
    <t>native plants</t>
  </si>
  <si>
    <t>educational materials</t>
  </si>
  <si>
    <t>irrigation system materials</t>
  </si>
  <si>
    <t>work party snacks</t>
  </si>
  <si>
    <t>materials /supplies total</t>
  </si>
  <si>
    <t>Contracted Services</t>
  </si>
  <si>
    <t>Excavation</t>
  </si>
  <si>
    <t>youth/trainees/stipends</t>
  </si>
  <si>
    <t>concrete cutting</t>
  </si>
  <si>
    <t>extruded curb</t>
  </si>
  <si>
    <t>contracted svcs. Total</t>
  </si>
  <si>
    <t>Equipment</t>
  </si>
  <si>
    <t>u-haul rental</t>
  </si>
  <si>
    <t>Depave tool rental</t>
  </si>
  <si>
    <t>drop boxes</t>
  </si>
  <si>
    <t>equipment total</t>
  </si>
  <si>
    <t>Travel</t>
  </si>
  <si>
    <t>Pre-implementation</t>
  </si>
  <si>
    <t>permits</t>
  </si>
  <si>
    <t>Admin. /fiscal sponsor</t>
  </si>
  <si>
    <t>Project Total</t>
  </si>
  <si>
    <t>arborist/tree removal</t>
  </si>
  <si>
    <t>Stump grinding</t>
  </si>
  <si>
    <t>Signage</t>
  </si>
  <si>
    <t>paid vendor</t>
  </si>
  <si>
    <t>invoiced funder</t>
  </si>
  <si>
    <t>?</t>
  </si>
  <si>
    <t>see tab 2 for current budget</t>
  </si>
  <si>
    <t>tool rentals</t>
  </si>
  <si>
    <t>Travel  ($99.00)</t>
  </si>
  <si>
    <t>total changes on 5/9/16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</si>
</sst>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/>
    <xf numFmtId="0" fontId="0" fillId="0" borderId="1" xfId="0" applyFont="1" applyBorder="1"/>
    <xf numFmtId="8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 vertical="top"/>
    </xf>
    <xf numFmtId="0" fontId="4" fillId="2" borderId="0" xfId="0" applyFont="1" applyFill="1"/>
    <xf numFmtId="0" fontId="0" fillId="0" borderId="2" xfId="0" applyFill="1" applyBorder="1"/>
    <xf numFmtId="0" fontId="0" fillId="3" borderId="0" xfId="0" applyFill="1"/>
    <xf numFmtId="0" fontId="0" fillId="0" borderId="2" xfId="0" applyFont="1" applyFill="1" applyBorder="1"/>
    <xf numFmtId="0" fontId="0" fillId="3" borderId="1" xfId="0" applyFill="1" applyBorder="1"/>
    <xf numFmtId="8" fontId="0" fillId="4" borderId="1" xfId="0" applyNumberFormat="1" applyFill="1" applyBorder="1"/>
    <xf numFmtId="0" fontId="0" fillId="4" borderId="1" xfId="0" applyFill="1" applyBorder="1"/>
    <xf numFmtId="6" fontId="0" fillId="3" borderId="1" xfId="0" applyNumberFormat="1" applyFill="1" applyBorder="1"/>
    <xf numFmtId="8" fontId="0" fillId="3" borderId="1" xfId="0" applyNumberFormat="1" applyFill="1" applyBorder="1"/>
    <xf numFmtId="8" fontId="0" fillId="5" borderId="1" xfId="0" applyNumberFormat="1" applyFill="1" applyBorder="1"/>
    <xf numFmtId="0" fontId="0" fillId="0" borderId="0" xfId="0" applyBorder="1"/>
    <xf numFmtId="0" fontId="1" fillId="0" borderId="0" xfId="0" applyFont="1" applyBorder="1"/>
    <xf numFmtId="8" fontId="0" fillId="0" borderId="0" xfId="0" applyNumberFormat="1" applyBorder="1"/>
    <xf numFmtId="14" fontId="0" fillId="0" borderId="0" xfId="0" applyNumberFormat="1"/>
    <xf numFmtId="44" fontId="0" fillId="0" borderId="1" xfId="1" applyFont="1" applyBorder="1"/>
    <xf numFmtId="6" fontId="0" fillId="4" borderId="1" xfId="0" applyNumberFormat="1" applyFill="1" applyBorder="1"/>
    <xf numFmtId="8" fontId="0" fillId="6" borderId="1" xfId="0" applyNumberFormat="1" applyFill="1" applyBorder="1"/>
    <xf numFmtId="44" fontId="0" fillId="4" borderId="1" xfId="1" applyFont="1" applyFill="1" applyBorder="1"/>
    <xf numFmtId="8" fontId="1" fillId="6" borderId="1" xfId="0" applyNumberFormat="1" applyFont="1" applyFill="1" applyBorder="1"/>
    <xf numFmtId="44" fontId="3" fillId="0" borderId="1" xfId="1" applyFont="1" applyBorder="1"/>
    <xf numFmtId="0" fontId="0" fillId="6" borderId="0" xfId="0" applyFill="1"/>
    <xf numFmtId="44" fontId="1" fillId="0" borderId="1" xfId="1" applyFont="1" applyBorder="1"/>
    <xf numFmtId="44" fontId="6" fillId="0" borderId="1" xfId="1" applyFont="1" applyBorder="1"/>
    <xf numFmtId="8" fontId="0" fillId="0" borderId="1" xfId="1" applyNumberFormat="1" applyFont="1" applyBorder="1"/>
    <xf numFmtId="8" fontId="0" fillId="2" borderId="1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B7" workbookViewId="0">
      <selection activeCell="F12" sqref="F12"/>
    </sheetView>
  </sheetViews>
  <sheetFormatPr defaultRowHeight="15" x14ac:dyDescent="0.25"/>
  <cols>
    <col min="1" max="1" width="15.85546875" customWidth="1"/>
    <col min="2" max="2" width="18.5703125" customWidth="1"/>
    <col min="3" max="3" width="9.85546875" bestFit="1" customWidth="1"/>
    <col min="9" max="9" width="11.28515625" customWidth="1"/>
    <col min="10" max="10" width="17.7109375" customWidth="1"/>
  </cols>
  <sheetData>
    <row r="1" spans="1:13" x14ac:dyDescent="0.25">
      <c r="A1" s="20"/>
      <c r="B1" s="21"/>
      <c r="C1" s="21"/>
      <c r="D1" s="35"/>
      <c r="E1" s="35"/>
      <c r="F1" s="35"/>
      <c r="G1" s="35"/>
      <c r="H1" s="35"/>
      <c r="I1" s="21"/>
      <c r="J1" s="21"/>
    </row>
    <row r="2" spans="1:13" x14ac:dyDescent="0.25">
      <c r="A2" s="20"/>
      <c r="B2" s="21"/>
      <c r="C2" s="20"/>
      <c r="D2" s="20"/>
      <c r="E2" s="20"/>
      <c r="F2" s="20"/>
      <c r="G2" s="20"/>
      <c r="H2" s="20"/>
      <c r="I2" s="20"/>
      <c r="J2" s="20"/>
    </row>
    <row r="3" spans="1:13" x14ac:dyDescent="0.25">
      <c r="A3" s="20"/>
      <c r="B3" s="20"/>
      <c r="C3" s="22"/>
      <c r="D3" s="22"/>
      <c r="E3" s="22"/>
      <c r="F3" s="22"/>
      <c r="G3" s="20"/>
      <c r="H3" s="20"/>
      <c r="I3" s="22"/>
      <c r="J3" s="22"/>
    </row>
    <row r="4" spans="1:13" x14ac:dyDescent="0.25">
      <c r="A4" s="20"/>
      <c r="B4" s="20"/>
      <c r="C4" s="22"/>
      <c r="D4" s="22"/>
      <c r="E4" s="20"/>
      <c r="F4" s="20"/>
      <c r="G4" s="20"/>
      <c r="H4" s="20"/>
      <c r="I4" s="22"/>
      <c r="J4" s="22"/>
    </row>
    <row r="5" spans="1:13" x14ac:dyDescent="0.25">
      <c r="A5" s="20"/>
      <c r="B5" s="20"/>
      <c r="C5" s="22"/>
      <c r="D5" s="22"/>
      <c r="E5" s="20"/>
      <c r="F5" s="20"/>
      <c r="G5" s="20"/>
      <c r="H5" s="20"/>
      <c r="I5" s="22"/>
      <c r="J5" s="22"/>
    </row>
    <row r="6" spans="1:13" x14ac:dyDescent="0.25">
      <c r="A6" s="20"/>
      <c r="B6" s="20"/>
      <c r="C6" s="22"/>
      <c r="D6" s="20"/>
      <c r="E6" s="20"/>
      <c r="F6" s="20"/>
      <c r="G6" s="20"/>
      <c r="H6" s="20"/>
      <c r="I6" s="22"/>
      <c r="J6" s="22"/>
    </row>
    <row r="7" spans="1:1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11" spans="1:13" x14ac:dyDescent="0.25">
      <c r="F11" s="37" t="s">
        <v>38</v>
      </c>
      <c r="G11" s="37"/>
      <c r="H11" s="37"/>
      <c r="I11" s="37"/>
      <c r="J11" s="37"/>
    </row>
    <row r="12" spans="1:13" x14ac:dyDescent="0.25">
      <c r="C12" s="23">
        <v>42194</v>
      </c>
    </row>
    <row r="13" spans="1:13" x14ac:dyDescent="0.25">
      <c r="C13" s="9" t="s">
        <v>1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C14" s="1" t="s">
        <v>2</v>
      </c>
      <c r="D14" s="1" t="s">
        <v>3</v>
      </c>
      <c r="E14" s="1" t="s">
        <v>5</v>
      </c>
      <c r="F14" s="36" t="s">
        <v>0</v>
      </c>
      <c r="G14" s="36"/>
      <c r="H14" s="36"/>
      <c r="I14" s="36"/>
      <c r="J14" s="36"/>
      <c r="K14" s="36"/>
      <c r="L14" s="4" t="s">
        <v>4</v>
      </c>
      <c r="M14" s="4" t="s">
        <v>6</v>
      </c>
    </row>
    <row r="15" spans="1:13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C16" s="2">
        <v>526</v>
      </c>
      <c r="D16" s="2" t="s">
        <v>7</v>
      </c>
      <c r="E16" s="3">
        <v>1500</v>
      </c>
      <c r="F16" s="18">
        <v>864</v>
      </c>
      <c r="G16" s="2"/>
      <c r="H16" s="2"/>
      <c r="I16" s="2"/>
      <c r="J16" s="2"/>
      <c r="K16" s="2"/>
      <c r="L16" s="2">
        <f>SUM(F16:K16)</f>
        <v>864</v>
      </c>
      <c r="M16" s="3">
        <f>E16-L16</f>
        <v>636</v>
      </c>
    </row>
    <row r="17" spans="3:13" x14ac:dyDescent="0.25">
      <c r="C17" s="2"/>
      <c r="D17" s="2" t="s">
        <v>8</v>
      </c>
      <c r="E17" s="3">
        <v>1500</v>
      </c>
      <c r="F17" s="18">
        <v>530</v>
      </c>
      <c r="G17" s="18">
        <v>210</v>
      </c>
      <c r="H17" s="14">
        <v>178</v>
      </c>
      <c r="I17" s="3">
        <v>242</v>
      </c>
      <c r="J17" s="2"/>
      <c r="K17" s="2"/>
      <c r="L17" s="2">
        <f t="shared" ref="L17:L23" si="0">SUM(F17:K17)</f>
        <v>1160</v>
      </c>
      <c r="M17" s="3">
        <f t="shared" ref="M17:M23" si="1">E17-L17</f>
        <v>340</v>
      </c>
    </row>
    <row r="18" spans="3:13" x14ac:dyDescent="0.25">
      <c r="C18" s="2"/>
      <c r="D18" s="2" t="s">
        <v>9</v>
      </c>
      <c r="E18" s="3">
        <v>1090</v>
      </c>
      <c r="F18" s="16"/>
      <c r="G18" s="16"/>
      <c r="H18" s="2"/>
      <c r="I18" s="2"/>
      <c r="J18" s="2"/>
      <c r="K18" s="2"/>
      <c r="L18" s="2">
        <f t="shared" si="0"/>
        <v>0</v>
      </c>
      <c r="M18" s="3">
        <f t="shared" si="1"/>
        <v>1090</v>
      </c>
    </row>
    <row r="19" spans="3:13" x14ac:dyDescent="0.25">
      <c r="C19" s="2"/>
      <c r="D19" s="2" t="s">
        <v>10</v>
      </c>
      <c r="E19" s="3">
        <v>1500</v>
      </c>
      <c r="F19" s="18">
        <v>137.80000000000001</v>
      </c>
      <c r="G19" s="16"/>
      <c r="H19" s="2"/>
      <c r="I19" s="2"/>
      <c r="J19" s="2"/>
      <c r="K19" s="2"/>
      <c r="L19" s="2">
        <f t="shared" si="0"/>
        <v>137.80000000000001</v>
      </c>
      <c r="M19" s="3">
        <f t="shared" si="1"/>
        <v>1362.2</v>
      </c>
    </row>
    <row r="20" spans="3:13" x14ac:dyDescent="0.25">
      <c r="C20" s="2"/>
      <c r="D20" s="2" t="s">
        <v>11</v>
      </c>
      <c r="E20" s="3">
        <v>7200</v>
      </c>
      <c r="F20" s="18">
        <v>1470</v>
      </c>
      <c r="G20" s="18">
        <v>152</v>
      </c>
      <c r="H20" s="18">
        <v>2638</v>
      </c>
      <c r="I20" s="14">
        <v>1009</v>
      </c>
      <c r="J20" s="14">
        <v>149.99</v>
      </c>
      <c r="K20" s="2"/>
      <c r="L20" s="2">
        <f t="shared" si="0"/>
        <v>5418.99</v>
      </c>
      <c r="M20" s="3">
        <f t="shared" si="1"/>
        <v>1781.0100000000002</v>
      </c>
    </row>
    <row r="21" spans="3:13" x14ac:dyDescent="0.25">
      <c r="C21" s="2"/>
      <c r="D21" s="2" t="s">
        <v>12</v>
      </c>
      <c r="E21" s="3">
        <v>1000</v>
      </c>
      <c r="F21" s="18">
        <v>56.05</v>
      </c>
      <c r="G21" s="14">
        <v>5.64</v>
      </c>
      <c r="H21" s="2"/>
      <c r="I21" s="2"/>
      <c r="J21" s="2"/>
      <c r="K21" s="2"/>
      <c r="L21" s="2">
        <f t="shared" si="0"/>
        <v>61.69</v>
      </c>
      <c r="M21" s="3">
        <f t="shared" si="1"/>
        <v>938.31</v>
      </c>
    </row>
    <row r="22" spans="3:13" x14ac:dyDescent="0.25">
      <c r="C22" s="2"/>
      <c r="D22" s="2" t="s">
        <v>13</v>
      </c>
      <c r="E22" s="3">
        <v>1500</v>
      </c>
      <c r="F22" s="14">
        <v>36.53</v>
      </c>
      <c r="G22" s="15">
        <v>41.59</v>
      </c>
      <c r="H22" s="3">
        <v>756.31</v>
      </c>
      <c r="I22" s="3">
        <v>808.45</v>
      </c>
      <c r="J22" s="2"/>
      <c r="K22" s="2"/>
      <c r="L22" s="2">
        <f t="shared" si="0"/>
        <v>1642.88</v>
      </c>
      <c r="M22" s="3">
        <f t="shared" si="1"/>
        <v>-142.88000000000011</v>
      </c>
    </row>
    <row r="23" spans="3:13" x14ac:dyDescent="0.25">
      <c r="C23" s="2"/>
      <c r="D23" s="2" t="s">
        <v>14</v>
      </c>
      <c r="E23" s="3">
        <v>300</v>
      </c>
      <c r="F23" s="18">
        <v>61.5</v>
      </c>
      <c r="G23" s="18">
        <v>21.4</v>
      </c>
      <c r="H23" s="18">
        <v>29.9</v>
      </c>
      <c r="I23" s="14">
        <v>94.56</v>
      </c>
      <c r="J23" s="2"/>
      <c r="K23" s="2"/>
      <c r="L23" s="2">
        <f t="shared" si="0"/>
        <v>207.36</v>
      </c>
      <c r="M23" s="3">
        <f t="shared" si="1"/>
        <v>92.639999999999986</v>
      </c>
    </row>
    <row r="24" spans="3:13" x14ac:dyDescent="0.25">
      <c r="C24" s="2"/>
      <c r="D24" s="1" t="s">
        <v>15</v>
      </c>
      <c r="E24" s="6">
        <f>SUM(E16:E23)</f>
        <v>15590</v>
      </c>
      <c r="F24" s="14"/>
      <c r="G24" s="16"/>
      <c r="H24" s="2"/>
      <c r="I24" s="2"/>
      <c r="J24" s="2"/>
      <c r="K24" s="2"/>
      <c r="L24" s="2">
        <f>SUM(L16:L23)</f>
        <v>9492.7200000000012</v>
      </c>
      <c r="M24" s="6">
        <f>SUM(M16:M23)</f>
        <v>6097.2800000000007</v>
      </c>
    </row>
    <row r="25" spans="3:13" x14ac:dyDescent="0.25">
      <c r="C25" s="2"/>
      <c r="D25" s="1"/>
      <c r="E25" s="6"/>
      <c r="F25" s="16"/>
      <c r="G25" s="16"/>
      <c r="H25" s="2"/>
      <c r="I25" s="2"/>
      <c r="J25" s="2"/>
      <c r="K25" s="2"/>
      <c r="L25" s="2"/>
      <c r="M25" s="3"/>
    </row>
    <row r="26" spans="3:13" x14ac:dyDescent="0.25">
      <c r="C26" s="2">
        <v>526</v>
      </c>
      <c r="D26" s="1" t="s">
        <v>34</v>
      </c>
      <c r="E26" s="6">
        <v>1387.96</v>
      </c>
      <c r="F26" s="18">
        <v>254.84</v>
      </c>
      <c r="G26" s="16"/>
      <c r="H26" s="2"/>
      <c r="I26" s="2"/>
      <c r="J26" s="2"/>
      <c r="K26" s="2"/>
      <c r="L26" s="7">
        <f>SUM(F26:K26)</f>
        <v>254.84</v>
      </c>
      <c r="M26" s="6">
        <f>SUM(E26-L26)</f>
        <v>1133.1200000000001</v>
      </c>
    </row>
    <row r="27" spans="3:13" x14ac:dyDescent="0.25">
      <c r="C27" s="2"/>
      <c r="D27" s="2"/>
      <c r="E27" s="2"/>
      <c r="F27" s="16"/>
      <c r="G27" s="16"/>
      <c r="H27" s="2"/>
      <c r="I27" s="2"/>
      <c r="J27" s="2"/>
      <c r="K27" s="2"/>
      <c r="L27" s="2"/>
      <c r="M27" s="2"/>
    </row>
    <row r="28" spans="3:13" x14ac:dyDescent="0.25">
      <c r="C28" s="2">
        <v>5194</v>
      </c>
      <c r="D28" s="1" t="s">
        <v>16</v>
      </c>
      <c r="E28" s="2"/>
      <c r="F28" s="14"/>
      <c r="G28" s="16"/>
      <c r="H28" s="2"/>
      <c r="I28" s="2"/>
      <c r="J28" s="2"/>
      <c r="K28" s="2"/>
      <c r="L28" s="2"/>
      <c r="M28" s="2"/>
    </row>
    <row r="29" spans="3:13" x14ac:dyDescent="0.25">
      <c r="C29" s="2"/>
      <c r="D29" s="2" t="s">
        <v>17</v>
      </c>
      <c r="E29" s="3">
        <v>2200</v>
      </c>
      <c r="F29" s="18">
        <v>2200</v>
      </c>
      <c r="G29" s="16"/>
      <c r="H29" s="2"/>
      <c r="I29" s="2"/>
      <c r="J29" s="2"/>
      <c r="K29" s="2"/>
      <c r="L29" s="2">
        <f>SUM(F29:K29)</f>
        <v>2200</v>
      </c>
      <c r="M29" s="3">
        <f>E29-L29</f>
        <v>0</v>
      </c>
    </row>
    <row r="30" spans="3:13" x14ac:dyDescent="0.25">
      <c r="C30" s="2">
        <v>5194</v>
      </c>
      <c r="D30" s="2" t="s">
        <v>18</v>
      </c>
      <c r="E30" s="3">
        <v>1500</v>
      </c>
      <c r="F30" s="18">
        <v>1500</v>
      </c>
      <c r="G30" s="16"/>
      <c r="H30" s="2"/>
      <c r="I30" s="2"/>
      <c r="J30" s="2"/>
      <c r="K30" s="2"/>
      <c r="L30" s="2">
        <f t="shared" ref="L30:L34" si="2">SUM(F30:K30)</f>
        <v>1500</v>
      </c>
      <c r="M30" s="3">
        <f t="shared" ref="M30:M34" si="3">E30-L30</f>
        <v>0</v>
      </c>
    </row>
    <row r="31" spans="3:13" x14ac:dyDescent="0.25">
      <c r="C31" s="2"/>
      <c r="D31" s="2" t="s">
        <v>19</v>
      </c>
      <c r="E31" s="3">
        <v>1500</v>
      </c>
      <c r="F31" s="18">
        <v>1500</v>
      </c>
      <c r="G31" s="16"/>
      <c r="H31" s="2"/>
      <c r="I31" s="2"/>
      <c r="J31" s="2"/>
      <c r="K31" s="2"/>
      <c r="L31" s="2">
        <f t="shared" si="2"/>
        <v>1500</v>
      </c>
      <c r="M31" s="3">
        <f t="shared" si="3"/>
        <v>0</v>
      </c>
    </row>
    <row r="32" spans="3:13" x14ac:dyDescent="0.25">
      <c r="C32" s="2" t="s">
        <v>37</v>
      </c>
      <c r="D32" s="16" t="s">
        <v>33</v>
      </c>
      <c r="E32" s="3">
        <v>150</v>
      </c>
      <c r="F32" s="16"/>
      <c r="G32" s="16"/>
      <c r="H32" s="2"/>
      <c r="I32" s="2"/>
      <c r="J32" s="2"/>
      <c r="K32" s="2"/>
      <c r="L32" s="2">
        <f t="shared" si="2"/>
        <v>0</v>
      </c>
      <c r="M32" s="3">
        <f t="shared" si="3"/>
        <v>150</v>
      </c>
    </row>
    <row r="33" spans="3:13" x14ac:dyDescent="0.25">
      <c r="C33" s="2"/>
      <c r="D33" s="2" t="s">
        <v>32</v>
      </c>
      <c r="E33" s="3">
        <v>450</v>
      </c>
      <c r="F33" s="17">
        <v>400</v>
      </c>
      <c r="G33" s="16"/>
      <c r="H33" s="2"/>
      <c r="I33" s="2"/>
      <c r="J33" s="2"/>
      <c r="K33" s="2"/>
      <c r="L33" s="2">
        <f t="shared" si="2"/>
        <v>400</v>
      </c>
      <c r="M33" s="3">
        <f t="shared" si="3"/>
        <v>50</v>
      </c>
    </row>
    <row r="34" spans="3:13" x14ac:dyDescent="0.25">
      <c r="C34" s="2"/>
      <c r="D34" s="2" t="s">
        <v>20</v>
      </c>
      <c r="E34" s="3">
        <v>2350</v>
      </c>
      <c r="F34" s="18">
        <v>2350</v>
      </c>
      <c r="G34" s="16"/>
      <c r="H34" s="2"/>
      <c r="I34" s="2"/>
      <c r="J34" s="2"/>
      <c r="K34" s="2"/>
      <c r="L34" s="2">
        <f t="shared" si="2"/>
        <v>2350</v>
      </c>
      <c r="M34" s="3">
        <f t="shared" si="3"/>
        <v>0</v>
      </c>
    </row>
    <row r="35" spans="3:13" x14ac:dyDescent="0.25">
      <c r="C35" s="2"/>
      <c r="D35" s="1" t="s">
        <v>21</v>
      </c>
      <c r="E35" s="6">
        <f>SUM(E29:E34)</f>
        <v>8150</v>
      </c>
      <c r="F35" s="14"/>
      <c r="G35" s="16"/>
      <c r="H35" s="2"/>
      <c r="I35" s="2"/>
      <c r="J35" s="2"/>
      <c r="K35" s="2"/>
      <c r="L35" s="2">
        <f>SUM(L29:L34)</f>
        <v>7950</v>
      </c>
      <c r="M35" s="6">
        <f>SUM(M29:M34)</f>
        <v>200</v>
      </c>
    </row>
    <row r="36" spans="3:13" x14ac:dyDescent="0.25">
      <c r="C36" s="2"/>
      <c r="D36" s="2"/>
      <c r="E36" s="2"/>
      <c r="F36" s="16"/>
      <c r="G36" s="16"/>
      <c r="H36" s="2"/>
      <c r="I36" s="2"/>
      <c r="J36" s="2"/>
      <c r="K36" s="2"/>
      <c r="L36" s="8"/>
      <c r="M36" s="8"/>
    </row>
    <row r="37" spans="3:13" x14ac:dyDescent="0.25">
      <c r="C37" s="2">
        <v>562</v>
      </c>
      <c r="D37" s="1" t="s">
        <v>22</v>
      </c>
      <c r="E37" s="2"/>
      <c r="F37" s="16"/>
      <c r="G37" s="16"/>
      <c r="H37" s="2"/>
      <c r="I37" s="2"/>
      <c r="J37" s="2"/>
      <c r="K37" s="2"/>
      <c r="L37" s="2"/>
      <c r="M37" s="2"/>
    </row>
    <row r="38" spans="3:13" x14ac:dyDescent="0.25">
      <c r="C38" s="2"/>
      <c r="D38" s="2" t="s">
        <v>23</v>
      </c>
      <c r="E38" s="3">
        <v>70</v>
      </c>
      <c r="F38" s="14">
        <v>69.8</v>
      </c>
      <c r="G38" s="18">
        <v>119.1</v>
      </c>
      <c r="H38" s="14">
        <v>88.76</v>
      </c>
      <c r="I38" s="2"/>
      <c r="J38" s="2"/>
      <c r="K38" s="2"/>
      <c r="L38" s="2">
        <f>SUM(F38:K38)</f>
        <v>277.65999999999997</v>
      </c>
      <c r="M38" s="3">
        <f>E38-L38</f>
        <v>-207.65999999999997</v>
      </c>
    </row>
    <row r="39" spans="3:13" x14ac:dyDescent="0.25">
      <c r="C39" s="2"/>
      <c r="D39" s="5" t="s">
        <v>24</v>
      </c>
      <c r="E39" s="3">
        <v>350</v>
      </c>
      <c r="F39" s="18">
        <v>228.5</v>
      </c>
      <c r="G39" s="14">
        <v>131.11000000000001</v>
      </c>
      <c r="H39" s="2"/>
      <c r="I39" s="2"/>
      <c r="J39" s="2"/>
      <c r="K39" s="2"/>
      <c r="L39" s="2">
        <f t="shared" ref="L39:L40" si="4">SUM(F39:K39)</f>
        <v>359.61</v>
      </c>
      <c r="M39" s="3">
        <f t="shared" ref="M39:M40" si="5">E39-L39</f>
        <v>-9.6100000000000136</v>
      </c>
    </row>
    <row r="40" spans="3:13" x14ac:dyDescent="0.25">
      <c r="C40" s="2"/>
      <c r="D40" s="5" t="s">
        <v>25</v>
      </c>
      <c r="E40" s="3">
        <v>2500</v>
      </c>
      <c r="F40" s="18">
        <v>420</v>
      </c>
      <c r="G40" s="18">
        <v>625</v>
      </c>
      <c r="H40" s="18">
        <v>370</v>
      </c>
      <c r="I40" s="2"/>
      <c r="J40" s="2"/>
      <c r="K40" s="2"/>
      <c r="L40" s="2">
        <f t="shared" si="4"/>
        <v>1415</v>
      </c>
      <c r="M40" s="3">
        <f t="shared" si="5"/>
        <v>1085</v>
      </c>
    </row>
    <row r="41" spans="3:13" x14ac:dyDescent="0.25">
      <c r="C41" s="2"/>
      <c r="D41" s="1" t="s">
        <v>26</v>
      </c>
      <c r="E41" s="6">
        <f>SUM(E38:E40)</f>
        <v>2920</v>
      </c>
      <c r="F41" s="2"/>
      <c r="G41" s="16"/>
      <c r="H41" s="2"/>
      <c r="I41" s="2"/>
      <c r="J41" s="2"/>
      <c r="K41" s="2"/>
      <c r="L41" s="2">
        <f>SUM(L38:L40)</f>
        <v>2052.27</v>
      </c>
      <c r="M41" s="6">
        <f>SUM(M38:M40)</f>
        <v>867.73</v>
      </c>
    </row>
    <row r="42" spans="3:13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3:13" x14ac:dyDescent="0.25">
      <c r="C43" s="2">
        <v>543</v>
      </c>
      <c r="D43" s="1" t="s">
        <v>27</v>
      </c>
      <c r="E43" s="6">
        <v>90</v>
      </c>
      <c r="F43" s="19">
        <v>16</v>
      </c>
      <c r="G43" s="18">
        <v>20</v>
      </c>
      <c r="H43" s="18">
        <v>9.1</v>
      </c>
      <c r="I43" s="18">
        <v>11.16</v>
      </c>
      <c r="J43" s="14">
        <v>8.18</v>
      </c>
      <c r="K43" s="2"/>
      <c r="L43" s="2">
        <f>SUM(F43:K43)</f>
        <v>64.44</v>
      </c>
      <c r="M43" s="6">
        <f>E43-L43</f>
        <v>25.560000000000002</v>
      </c>
    </row>
    <row r="44" spans="3:13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3:13" x14ac:dyDescent="0.25">
      <c r="C45" s="2"/>
      <c r="D45" s="1" t="s">
        <v>28</v>
      </c>
      <c r="E45" s="2"/>
      <c r="F45" s="2"/>
      <c r="G45" s="2"/>
      <c r="H45" s="2"/>
      <c r="I45" s="2"/>
      <c r="J45" s="2"/>
      <c r="K45" s="2"/>
      <c r="L45" s="2"/>
      <c r="M45" s="2"/>
    </row>
    <row r="46" spans="3:13" x14ac:dyDescent="0.25">
      <c r="C46" s="2">
        <v>570</v>
      </c>
      <c r="D46" s="2" t="s">
        <v>29</v>
      </c>
      <c r="E46" s="6">
        <v>362.04</v>
      </c>
      <c r="F46" s="18">
        <v>362.04</v>
      </c>
      <c r="G46" s="2"/>
      <c r="H46" s="2"/>
      <c r="I46" s="2"/>
      <c r="J46" s="2"/>
      <c r="K46" s="2"/>
      <c r="L46" s="2">
        <f>SUM(F46:K46)</f>
        <v>362.04</v>
      </c>
      <c r="M46" s="6">
        <f>E46-L46</f>
        <v>0</v>
      </c>
    </row>
    <row r="47" spans="3:13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3:13" x14ac:dyDescent="0.25">
      <c r="C48" s="2">
        <v>522</v>
      </c>
      <c r="D48" s="1" t="s">
        <v>30</v>
      </c>
      <c r="E48" s="6">
        <v>1500</v>
      </c>
      <c r="F48" s="2"/>
      <c r="G48" s="2"/>
      <c r="H48" s="2"/>
      <c r="I48" s="2"/>
      <c r="J48" s="2"/>
      <c r="K48" s="2"/>
      <c r="L48" s="2">
        <f>SUM(F48:K48)</f>
        <v>0</v>
      </c>
      <c r="M48" s="6">
        <f>E48-L48</f>
        <v>1500</v>
      </c>
    </row>
    <row r="49" spans="3:13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3:13" x14ac:dyDescent="0.25">
      <c r="C50" s="2"/>
      <c r="D50" s="1" t="s">
        <v>31</v>
      </c>
      <c r="E50" s="3">
        <f>SUM(E24,E26,E35,E41,E43,E46,E48)</f>
        <v>30000</v>
      </c>
      <c r="F50" s="2"/>
      <c r="G50" s="2"/>
      <c r="H50" s="2"/>
      <c r="I50" s="2"/>
      <c r="J50" s="2"/>
      <c r="K50" s="2"/>
      <c r="L50" s="2">
        <f>SUM(L24,L26,L35,L41,L43,L46,L48)</f>
        <v>20176.310000000001</v>
      </c>
      <c r="M50" s="3">
        <f>SUM(M24,M26,M35,M41,M43,M46,M48)</f>
        <v>9823.69</v>
      </c>
    </row>
    <row r="51" spans="3:13" x14ac:dyDescent="0.25">
      <c r="C51" s="10"/>
      <c r="D51" s="11" t="s">
        <v>35</v>
      </c>
    </row>
  </sheetData>
  <mergeCells count="3">
    <mergeCell ref="D1:H1"/>
    <mergeCell ref="F14:K14"/>
    <mergeCell ref="F11:J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E14" sqref="E14"/>
    </sheetView>
  </sheetViews>
  <sheetFormatPr defaultRowHeight="15" x14ac:dyDescent="0.25"/>
  <cols>
    <col min="1" max="1" width="10.85546875" customWidth="1"/>
    <col min="2" max="2" width="27.42578125" customWidth="1"/>
    <col min="3" max="3" width="10.85546875" bestFit="1" customWidth="1"/>
    <col min="4" max="6" width="9.85546875" bestFit="1" customWidth="1"/>
    <col min="7" max="7" width="10.5703125" bestFit="1" customWidth="1"/>
    <col min="11" max="11" width="11.85546875" customWidth="1"/>
    <col min="12" max="12" width="18.7109375" customWidth="1"/>
    <col min="13" max="13" width="9.140625" hidden="1" customWidth="1"/>
  </cols>
  <sheetData>
    <row r="1" spans="1:12" x14ac:dyDescent="0.25">
      <c r="A1" s="9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2</v>
      </c>
      <c r="B2" s="1" t="s">
        <v>3</v>
      </c>
      <c r="C2" s="1" t="s">
        <v>5</v>
      </c>
      <c r="D2" s="36" t="s">
        <v>0</v>
      </c>
      <c r="E2" s="36"/>
      <c r="F2" s="36"/>
      <c r="G2" s="36"/>
      <c r="H2" s="36"/>
      <c r="I2" s="36"/>
      <c r="J2" s="36"/>
      <c r="K2" s="4" t="s">
        <v>4</v>
      </c>
      <c r="L2" s="4" t="s">
        <v>6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>
        <v>526</v>
      </c>
      <c r="B4" s="2" t="s">
        <v>7</v>
      </c>
      <c r="C4" s="3">
        <v>1500</v>
      </c>
      <c r="D4" s="15">
        <v>864</v>
      </c>
      <c r="E4" s="16"/>
      <c r="F4" s="2"/>
      <c r="G4" s="2"/>
      <c r="H4" s="2"/>
      <c r="I4" s="2"/>
      <c r="J4" s="2"/>
      <c r="K4" s="24">
        <f>SUM(D4:J4)</f>
        <v>864</v>
      </c>
      <c r="L4" s="3">
        <f>C4-K4</f>
        <v>636</v>
      </c>
    </row>
    <row r="5" spans="1:12" x14ac:dyDescent="0.25">
      <c r="A5" s="2"/>
      <c r="B5" s="2" t="s">
        <v>8</v>
      </c>
      <c r="C5" s="3">
        <v>1650</v>
      </c>
      <c r="D5" s="15">
        <v>530</v>
      </c>
      <c r="E5" s="15">
        <v>210</v>
      </c>
      <c r="F5" s="27">
        <v>178</v>
      </c>
      <c r="G5" s="15">
        <v>242</v>
      </c>
      <c r="H5" s="15">
        <v>335</v>
      </c>
      <c r="I5" s="34">
        <v>380</v>
      </c>
      <c r="J5" s="34">
        <v>396.5</v>
      </c>
      <c r="K5" s="24">
        <f t="shared" ref="K5:K11" si="0">SUM(D5:J5)</f>
        <v>2271.5</v>
      </c>
      <c r="L5" s="3">
        <f t="shared" ref="L5:L11" si="1">C5-K5</f>
        <v>-621.5</v>
      </c>
    </row>
    <row r="6" spans="1:12" x14ac:dyDescent="0.25">
      <c r="A6" s="3">
        <v>740</v>
      </c>
      <c r="B6" s="2" t="s">
        <v>9</v>
      </c>
      <c r="C6" s="26">
        <v>750</v>
      </c>
      <c r="D6" s="15">
        <v>750</v>
      </c>
      <c r="E6" s="34">
        <v>264.33999999999997</v>
      </c>
      <c r="F6" s="16"/>
      <c r="G6" s="16"/>
      <c r="H6" s="2"/>
      <c r="I6" s="2"/>
      <c r="J6" s="2"/>
      <c r="K6" s="24">
        <f t="shared" si="0"/>
        <v>1014.3399999999999</v>
      </c>
      <c r="L6" s="3">
        <f t="shared" si="1"/>
        <v>-264.33999999999992</v>
      </c>
    </row>
    <row r="7" spans="1:12" x14ac:dyDescent="0.25">
      <c r="A7" s="3">
        <v>1500</v>
      </c>
      <c r="B7" s="2" t="s">
        <v>10</v>
      </c>
      <c r="C7" s="26">
        <v>1600</v>
      </c>
      <c r="D7" s="15">
        <v>137.80000000000001</v>
      </c>
      <c r="E7" s="15">
        <v>1421.8</v>
      </c>
      <c r="F7" s="16"/>
      <c r="G7" s="16"/>
      <c r="H7" s="2"/>
      <c r="I7" s="2"/>
      <c r="J7" s="2"/>
      <c r="K7" s="3">
        <f>SUM(D7:J7)</f>
        <v>1559.6</v>
      </c>
      <c r="L7" s="3">
        <f t="shared" si="1"/>
        <v>40.400000000000091</v>
      </c>
    </row>
    <row r="8" spans="1:12" x14ac:dyDescent="0.25">
      <c r="A8" s="3">
        <v>7200</v>
      </c>
      <c r="B8" s="2" t="s">
        <v>11</v>
      </c>
      <c r="C8" s="26">
        <v>6090</v>
      </c>
      <c r="D8" s="15">
        <v>1470</v>
      </c>
      <c r="E8" s="15">
        <v>152</v>
      </c>
      <c r="F8" s="15">
        <v>2638</v>
      </c>
      <c r="G8" s="27">
        <v>1009</v>
      </c>
      <c r="H8" s="16">
        <v>149.99</v>
      </c>
      <c r="I8" s="16"/>
      <c r="J8" s="15">
        <v>454</v>
      </c>
      <c r="K8" s="33">
        <f>SUM(D8:J8)</f>
        <v>5872.99</v>
      </c>
      <c r="L8" s="3">
        <f>C8-K8</f>
        <v>217.01000000000022</v>
      </c>
    </row>
    <row r="9" spans="1:12" x14ac:dyDescent="0.25">
      <c r="A9" s="2"/>
      <c r="B9" s="2" t="s">
        <v>12</v>
      </c>
      <c r="C9" s="3">
        <v>1000</v>
      </c>
      <c r="D9" s="15">
        <v>56.05</v>
      </c>
      <c r="E9" s="16">
        <v>5.64</v>
      </c>
      <c r="F9" s="15">
        <v>89.7</v>
      </c>
      <c r="G9" s="15">
        <v>302.45</v>
      </c>
      <c r="H9" s="34">
        <v>74.5</v>
      </c>
      <c r="I9" s="34">
        <v>285.61</v>
      </c>
      <c r="J9" s="34">
        <v>204.79</v>
      </c>
      <c r="K9" s="24">
        <f t="shared" si="0"/>
        <v>1018.7399999999999</v>
      </c>
      <c r="L9" s="3">
        <f t="shared" si="1"/>
        <v>-18.739999999999895</v>
      </c>
    </row>
    <row r="10" spans="1:12" x14ac:dyDescent="0.25">
      <c r="A10" s="2"/>
      <c r="B10" s="2" t="s">
        <v>13</v>
      </c>
      <c r="C10" s="3">
        <v>1643</v>
      </c>
      <c r="D10" s="27">
        <v>36.53</v>
      </c>
      <c r="E10" s="15">
        <v>41.59</v>
      </c>
      <c r="F10" s="15">
        <v>756.31</v>
      </c>
      <c r="G10" s="15">
        <v>808.45</v>
      </c>
      <c r="H10" s="2"/>
      <c r="I10" s="2"/>
      <c r="J10" s="2"/>
      <c r="K10" s="24">
        <f t="shared" si="0"/>
        <v>1642.88</v>
      </c>
      <c r="L10" s="3">
        <f t="shared" si="1"/>
        <v>0.11999999999989086</v>
      </c>
    </row>
    <row r="11" spans="1:12" x14ac:dyDescent="0.25">
      <c r="A11" s="2"/>
      <c r="B11" s="2" t="s">
        <v>14</v>
      </c>
      <c r="C11" s="3">
        <v>300</v>
      </c>
      <c r="D11" s="15">
        <v>61.5</v>
      </c>
      <c r="E11" s="15">
        <v>21.4</v>
      </c>
      <c r="F11" s="15">
        <v>29.9</v>
      </c>
      <c r="G11" s="27">
        <v>94.56</v>
      </c>
      <c r="H11" s="15">
        <v>87.94</v>
      </c>
      <c r="I11" s="34">
        <v>38.299999999999997</v>
      </c>
      <c r="J11" s="2"/>
      <c r="K11" s="24">
        <f t="shared" si="0"/>
        <v>333.6</v>
      </c>
      <c r="L11" s="3">
        <f t="shared" si="1"/>
        <v>-33.600000000000023</v>
      </c>
    </row>
    <row r="12" spans="1:12" x14ac:dyDescent="0.25">
      <c r="A12" s="2"/>
      <c r="B12" s="1" t="s">
        <v>15</v>
      </c>
      <c r="C12" s="6">
        <f>SUM(C4:C11)</f>
        <v>14533</v>
      </c>
      <c r="D12" s="16"/>
      <c r="E12" s="16"/>
      <c r="F12" s="2"/>
      <c r="G12" s="2"/>
      <c r="H12" s="2"/>
      <c r="I12" s="2"/>
      <c r="J12" s="2"/>
      <c r="K12" s="31">
        <f>SUM(K4:K11)</f>
        <v>14577.65</v>
      </c>
      <c r="L12" s="6">
        <f>SUM(L4:L11)</f>
        <v>-44.649999999999636</v>
      </c>
    </row>
    <row r="13" spans="1:12" x14ac:dyDescent="0.25">
      <c r="A13" s="2"/>
      <c r="B13" s="1"/>
      <c r="C13" s="6"/>
      <c r="D13" s="16"/>
      <c r="E13" s="16"/>
      <c r="F13" s="2"/>
      <c r="G13" s="2"/>
      <c r="H13" s="2"/>
      <c r="I13" s="2"/>
      <c r="J13" s="2"/>
      <c r="K13" s="2"/>
      <c r="L13" s="3"/>
    </row>
    <row r="14" spans="1:12" x14ac:dyDescent="0.25">
      <c r="A14" s="2">
        <v>526</v>
      </c>
      <c r="B14" s="1" t="s">
        <v>34</v>
      </c>
      <c r="C14" s="6">
        <v>1367</v>
      </c>
      <c r="D14" s="15">
        <v>254.84</v>
      </c>
      <c r="E14" s="34">
        <v>1326</v>
      </c>
      <c r="F14" s="2"/>
      <c r="G14" s="2"/>
      <c r="H14" s="2"/>
      <c r="I14" s="2"/>
      <c r="J14" s="2"/>
      <c r="K14" s="32">
        <f>SUM(D14:J14)</f>
        <v>1580.84</v>
      </c>
      <c r="L14" s="6">
        <f>SUM(C14-K14)</f>
        <v>-213.83999999999992</v>
      </c>
    </row>
    <row r="15" spans="1:12" x14ac:dyDescent="0.25">
      <c r="A15" s="2"/>
      <c r="B15" s="2"/>
      <c r="C15" s="2"/>
      <c r="D15" s="16"/>
      <c r="E15" s="16"/>
      <c r="F15" s="2"/>
      <c r="G15" s="2"/>
      <c r="H15" s="2"/>
      <c r="I15" s="2"/>
      <c r="J15" s="2"/>
      <c r="K15" s="2"/>
      <c r="L15" s="2"/>
    </row>
    <row r="16" spans="1:12" x14ac:dyDescent="0.25">
      <c r="A16" s="2">
        <v>5194</v>
      </c>
      <c r="B16" s="1" t="s">
        <v>16</v>
      </c>
      <c r="C16" s="2"/>
      <c r="D16" s="16"/>
      <c r="E16" s="16"/>
      <c r="F16" s="2"/>
      <c r="G16" s="2"/>
      <c r="H16" s="2"/>
      <c r="I16" s="2"/>
      <c r="J16" s="2"/>
      <c r="K16" s="24"/>
      <c r="L16" s="2"/>
    </row>
    <row r="17" spans="1:12" x14ac:dyDescent="0.25">
      <c r="A17" s="2"/>
      <c r="B17" s="2" t="s">
        <v>17</v>
      </c>
      <c r="C17" s="3">
        <v>2200</v>
      </c>
      <c r="D17" s="15">
        <v>2200</v>
      </c>
      <c r="E17" s="16"/>
      <c r="F17" s="2"/>
      <c r="G17" s="2"/>
      <c r="H17" s="2"/>
      <c r="I17" s="2"/>
      <c r="J17" s="2"/>
      <c r="K17" s="24">
        <f>SUM(D17:J17)</f>
        <v>2200</v>
      </c>
      <c r="L17" s="3">
        <f>C17-K17</f>
        <v>0</v>
      </c>
    </row>
    <row r="18" spans="1:12" x14ac:dyDescent="0.25">
      <c r="A18" s="2">
        <v>5194</v>
      </c>
      <c r="B18" s="2" t="s">
        <v>18</v>
      </c>
      <c r="C18" s="3">
        <v>1500</v>
      </c>
      <c r="D18" s="15">
        <v>1500</v>
      </c>
      <c r="E18" s="16"/>
      <c r="F18" s="2"/>
      <c r="G18" s="2"/>
      <c r="H18" s="2"/>
      <c r="I18" s="2"/>
      <c r="J18" s="2"/>
      <c r="K18" s="24">
        <f t="shared" ref="K18:K22" si="2">SUM(D18:J18)</f>
        <v>1500</v>
      </c>
      <c r="L18" s="3">
        <f t="shared" ref="L18:L22" si="3">C18-K18</f>
        <v>0</v>
      </c>
    </row>
    <row r="19" spans="1:12" x14ac:dyDescent="0.25">
      <c r="A19" s="2"/>
      <c r="B19" s="2" t="s">
        <v>19</v>
      </c>
      <c r="C19" s="3">
        <v>1500</v>
      </c>
      <c r="D19" s="15">
        <v>1500</v>
      </c>
      <c r="E19" s="16"/>
      <c r="F19" s="2"/>
      <c r="G19" s="2"/>
      <c r="H19" s="2"/>
      <c r="I19" s="2"/>
      <c r="J19" s="2"/>
      <c r="K19" s="24">
        <f t="shared" si="2"/>
        <v>1500</v>
      </c>
      <c r="L19" s="3">
        <f t="shared" si="3"/>
        <v>0</v>
      </c>
    </row>
    <row r="20" spans="1:12" x14ac:dyDescent="0.25">
      <c r="A20" s="2" t="s">
        <v>37</v>
      </c>
      <c r="B20" s="16" t="s">
        <v>33</v>
      </c>
      <c r="C20" s="3">
        <v>150</v>
      </c>
      <c r="D20" s="16"/>
      <c r="E20" s="16"/>
      <c r="F20" s="2"/>
      <c r="G20" s="2"/>
      <c r="H20" s="2"/>
      <c r="I20" s="2"/>
      <c r="J20" s="2"/>
      <c r="K20" s="24">
        <f t="shared" si="2"/>
        <v>0</v>
      </c>
      <c r="L20" s="3">
        <f t="shared" si="3"/>
        <v>150</v>
      </c>
    </row>
    <row r="21" spans="1:12" x14ac:dyDescent="0.25">
      <c r="A21" s="2"/>
      <c r="B21" s="2" t="s">
        <v>32</v>
      </c>
      <c r="C21" s="3">
        <v>400</v>
      </c>
      <c r="D21" s="25">
        <v>400</v>
      </c>
      <c r="E21" s="16"/>
      <c r="F21" s="2"/>
      <c r="G21" s="2"/>
      <c r="H21" s="2"/>
      <c r="I21" s="2"/>
      <c r="J21" s="2"/>
      <c r="K21" s="24">
        <f t="shared" si="2"/>
        <v>400</v>
      </c>
      <c r="L21" s="3">
        <f t="shared" si="3"/>
        <v>0</v>
      </c>
    </row>
    <row r="22" spans="1:12" x14ac:dyDescent="0.25">
      <c r="A22" s="2"/>
      <c r="B22" s="2" t="s">
        <v>20</v>
      </c>
      <c r="C22" s="3">
        <v>2350</v>
      </c>
      <c r="D22" s="15">
        <v>2350</v>
      </c>
      <c r="E22" s="16"/>
      <c r="F22" s="2"/>
      <c r="G22" s="2"/>
      <c r="H22" s="2"/>
      <c r="I22" s="2"/>
      <c r="J22" s="2"/>
      <c r="K22" s="24">
        <f t="shared" si="2"/>
        <v>2350</v>
      </c>
      <c r="L22" s="3">
        <f t="shared" si="3"/>
        <v>0</v>
      </c>
    </row>
    <row r="23" spans="1:12" x14ac:dyDescent="0.25">
      <c r="A23" s="2"/>
      <c r="B23" s="1" t="s">
        <v>21</v>
      </c>
      <c r="C23" s="6">
        <f>SUM(C17:C22)</f>
        <v>8100</v>
      </c>
      <c r="D23" s="16"/>
      <c r="E23" s="16"/>
      <c r="F23" s="2"/>
      <c r="G23" s="2"/>
      <c r="H23" s="2"/>
      <c r="I23" s="2"/>
      <c r="J23" s="2"/>
      <c r="K23" s="31">
        <f>SUM(K17:K22)</f>
        <v>7950</v>
      </c>
      <c r="L23" s="6">
        <f>SUM(L17:L22)</f>
        <v>150</v>
      </c>
    </row>
    <row r="24" spans="1:12" x14ac:dyDescent="0.25">
      <c r="A24" s="2"/>
      <c r="B24" s="2"/>
      <c r="C24" s="2"/>
      <c r="D24" s="16"/>
      <c r="E24" s="16"/>
      <c r="F24" s="2"/>
      <c r="G24" s="2"/>
      <c r="H24" s="2"/>
      <c r="I24" s="2"/>
      <c r="J24" s="2"/>
      <c r="K24" s="29"/>
      <c r="L24" s="8"/>
    </row>
    <row r="25" spans="1:12" x14ac:dyDescent="0.25">
      <c r="A25" s="2">
        <v>562</v>
      </c>
      <c r="B25" s="1" t="s">
        <v>22</v>
      </c>
      <c r="C25" s="2"/>
      <c r="D25" s="16"/>
      <c r="E25" s="16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 t="s">
        <v>23</v>
      </c>
      <c r="C26" s="3">
        <v>278</v>
      </c>
      <c r="D26" s="27">
        <v>69.8</v>
      </c>
      <c r="E26" s="15">
        <v>119.1</v>
      </c>
      <c r="F26" s="27">
        <v>88.76</v>
      </c>
      <c r="G26" s="2"/>
      <c r="H26" s="2"/>
      <c r="I26" s="2"/>
      <c r="J26" s="2"/>
      <c r="K26" s="24">
        <f>SUM(D26:J26)</f>
        <v>277.65999999999997</v>
      </c>
      <c r="L26" s="3">
        <f>C26-K26</f>
        <v>0.34000000000003183</v>
      </c>
    </row>
    <row r="27" spans="1:12" x14ac:dyDescent="0.25">
      <c r="A27" s="2"/>
      <c r="B27" s="5" t="s">
        <v>24</v>
      </c>
      <c r="C27" s="3">
        <v>360</v>
      </c>
      <c r="D27" s="15">
        <v>228.5</v>
      </c>
      <c r="E27" s="27">
        <v>131.11000000000001</v>
      </c>
      <c r="F27" s="16"/>
      <c r="G27" s="2"/>
      <c r="H27" s="2"/>
      <c r="I27" s="2"/>
      <c r="J27" s="2"/>
      <c r="K27" s="24">
        <f t="shared" ref="K27:K29" si="4">SUM(D27:J27)</f>
        <v>359.61</v>
      </c>
      <c r="L27" s="3">
        <f t="shared" ref="L27:L29" si="5">C27-K27</f>
        <v>0.38999999999998636</v>
      </c>
    </row>
    <row r="28" spans="1:12" x14ac:dyDescent="0.25">
      <c r="A28" s="2"/>
      <c r="B28" s="5" t="s">
        <v>39</v>
      </c>
      <c r="C28" s="26">
        <v>260</v>
      </c>
      <c r="D28" s="15">
        <v>257.17</v>
      </c>
      <c r="E28" s="16"/>
      <c r="F28" s="16"/>
      <c r="G28" s="2"/>
      <c r="H28" s="2"/>
      <c r="I28" s="2"/>
      <c r="J28" s="2"/>
      <c r="K28" s="3">
        <f>SUM(D28:J28)</f>
        <v>257.17</v>
      </c>
      <c r="L28" s="3">
        <f>SUM(C28-K28)</f>
        <v>2.8299999999999841</v>
      </c>
    </row>
    <row r="29" spans="1:12" x14ac:dyDescent="0.25">
      <c r="A29" s="3">
        <v>2140</v>
      </c>
      <c r="B29" s="5" t="s">
        <v>25</v>
      </c>
      <c r="C29" s="26">
        <v>1640</v>
      </c>
      <c r="D29" s="15">
        <v>420</v>
      </c>
      <c r="E29" s="15">
        <v>625</v>
      </c>
      <c r="F29" s="15">
        <v>370</v>
      </c>
      <c r="G29" s="2"/>
      <c r="H29" s="2"/>
      <c r="I29" s="2"/>
      <c r="J29" s="2"/>
      <c r="K29" s="24">
        <f t="shared" si="4"/>
        <v>1415</v>
      </c>
      <c r="L29" s="3">
        <f t="shared" si="5"/>
        <v>225</v>
      </c>
    </row>
    <row r="30" spans="1:12" x14ac:dyDescent="0.25">
      <c r="A30" s="2"/>
      <c r="B30" s="1" t="s">
        <v>26</v>
      </c>
      <c r="C30" s="6">
        <f>SUM(C26:C29)</f>
        <v>2538</v>
      </c>
      <c r="D30" s="16"/>
      <c r="E30" s="16"/>
      <c r="F30" s="16"/>
      <c r="G30" s="2"/>
      <c r="H30" s="2"/>
      <c r="I30" s="2"/>
      <c r="J30" s="2"/>
      <c r="K30" s="31">
        <f>SUM(K26:K29)</f>
        <v>2309.44</v>
      </c>
      <c r="L30" s="6">
        <f>SUM(L26:L29)</f>
        <v>228.56</v>
      </c>
    </row>
    <row r="31" spans="1:12" x14ac:dyDescent="0.25">
      <c r="A31" s="2"/>
      <c r="B31" s="2"/>
      <c r="C31" s="2"/>
      <c r="D31" s="16"/>
      <c r="E31" s="16"/>
      <c r="F31" s="16"/>
      <c r="G31" s="2"/>
      <c r="H31" s="2"/>
      <c r="I31" s="2"/>
      <c r="J31" s="2"/>
      <c r="K31" s="2"/>
      <c r="L31" s="2"/>
    </row>
    <row r="32" spans="1:12" x14ac:dyDescent="0.25">
      <c r="A32" s="2">
        <v>543</v>
      </c>
      <c r="B32" s="1" t="s">
        <v>40</v>
      </c>
      <c r="C32" s="28">
        <v>100</v>
      </c>
      <c r="D32" s="15">
        <v>16</v>
      </c>
      <c r="E32" s="15">
        <v>20</v>
      </c>
      <c r="F32" s="15">
        <v>9.1</v>
      </c>
      <c r="G32" s="15">
        <v>11.16</v>
      </c>
      <c r="H32" s="27">
        <v>8.18</v>
      </c>
      <c r="I32" s="27"/>
      <c r="J32" s="2"/>
      <c r="K32" s="31">
        <f>SUM(D32:J32)</f>
        <v>64.44</v>
      </c>
      <c r="L32" s="6">
        <f>C32-K32</f>
        <v>35.56</v>
      </c>
    </row>
    <row r="33" spans="1:12" x14ac:dyDescent="0.25">
      <c r="A33" s="2"/>
      <c r="B33" s="2"/>
      <c r="C33" s="2"/>
      <c r="D33" s="16"/>
      <c r="E33" s="2"/>
      <c r="F33" s="16"/>
      <c r="G33" s="2"/>
      <c r="H33" s="2"/>
      <c r="I33" s="2"/>
      <c r="J33" s="2"/>
      <c r="K33" s="2"/>
      <c r="L33" s="2"/>
    </row>
    <row r="34" spans="1:12" x14ac:dyDescent="0.25">
      <c r="A34" s="2"/>
      <c r="B34" s="1" t="s">
        <v>28</v>
      </c>
      <c r="C34" s="2"/>
      <c r="D34" s="16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>
        <v>570</v>
      </c>
      <c r="B35" s="2" t="s">
        <v>29</v>
      </c>
      <c r="C35" s="6">
        <v>362.04</v>
      </c>
      <c r="D35" s="15">
        <v>362.04</v>
      </c>
      <c r="E35" s="2"/>
      <c r="F35" s="2"/>
      <c r="G35" s="2"/>
      <c r="H35" s="2"/>
      <c r="I35" s="2"/>
      <c r="J35" s="2"/>
      <c r="K35" s="31">
        <f>SUM(D35:J35)</f>
        <v>362.04</v>
      </c>
      <c r="L35" s="6">
        <f>C35-K35</f>
        <v>0</v>
      </c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>
        <v>522</v>
      </c>
      <c r="B37" s="1" t="s">
        <v>30</v>
      </c>
      <c r="C37" s="6">
        <v>3000</v>
      </c>
      <c r="D37" s="3">
        <v>3000</v>
      </c>
      <c r="E37" s="2"/>
      <c r="F37" s="2"/>
      <c r="G37" s="2"/>
      <c r="H37" s="2"/>
      <c r="I37" s="2"/>
      <c r="J37" s="2"/>
      <c r="K37" s="6">
        <f>SUM(D37:J37)</f>
        <v>3000</v>
      </c>
      <c r="L37" s="6">
        <f>SUM(C37-K37)</f>
        <v>0</v>
      </c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1" t="s">
        <v>31</v>
      </c>
      <c r="C39" s="6">
        <f>SUM(C12,C14,C23,C30,C32,C35,C37)</f>
        <v>30000.04</v>
      </c>
      <c r="D39" s="2"/>
      <c r="E39" s="2"/>
      <c r="F39" s="2"/>
      <c r="G39" s="2"/>
      <c r="H39" s="2"/>
      <c r="I39" s="2"/>
      <c r="J39" s="2"/>
      <c r="K39" s="31">
        <f>SUM(K12,K14,K23,K30,K32,K35,K37)</f>
        <v>29844.409999999996</v>
      </c>
      <c r="L39" s="6">
        <f>SUM(L12,L14,L23,L30,L32,L35,L37)</f>
        <v>155.63000000000045</v>
      </c>
    </row>
    <row r="40" spans="1:12" x14ac:dyDescent="0.25">
      <c r="A40" s="10"/>
      <c r="B40" s="11" t="s">
        <v>35</v>
      </c>
      <c r="C40" s="23">
        <v>42563</v>
      </c>
    </row>
    <row r="41" spans="1:12" x14ac:dyDescent="0.25">
      <c r="A41" s="12"/>
      <c r="B41" s="13" t="s">
        <v>36</v>
      </c>
    </row>
    <row r="42" spans="1:12" x14ac:dyDescent="0.25">
      <c r="A42" s="30"/>
      <c r="B42" s="13" t="s">
        <v>41</v>
      </c>
    </row>
  </sheetData>
  <mergeCells count="1">
    <mergeCell ref="D2:J2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frana</dc:creator>
  <cp:lastModifiedBy>frana</cp:lastModifiedBy>
  <cp:lastPrinted>2016-12-19T21:16:22Z</cp:lastPrinted>
  <dcterms:created xsi:type="dcterms:W3CDTF">2013-10-25T22:06:48Z</dcterms:created>
  <dcterms:modified xsi:type="dcterms:W3CDTF">2016-12-19T21:17:33Z</dcterms:modified>
</cp:coreProperties>
</file>