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 - FSP Reports and Rental Receipts\2016 KNA\"/>
    </mc:Choice>
  </mc:AlternateContent>
  <bookViews>
    <workbookView xWindow="0" yWindow="0" windowWidth="14370" windowHeight="9585"/>
  </bookViews>
  <sheets>
    <sheet name="KNA P&amp;L FY2015-16" sheetId="1" r:id="rId1"/>
    <sheet name="Transaction Detail" sheetId="2" r:id="rId2"/>
  </sheets>
  <definedNames>
    <definedName name="_xlnm.Print_Titles" localSheetId="0">'KNA P&amp;L FY2015-16'!$A:$E,'KNA P&amp;L FY2015-16'!$1:$1</definedName>
    <definedName name="_xlnm.Print_Titles" localSheetId="1">'Transaction Detail'!$A:$C,'Transaction Detail'!$1:$1</definedName>
    <definedName name="QB_COLUMN_1" localSheetId="1" hidden="1">'Transaction Detail'!$D$1</definedName>
    <definedName name="QB_COLUMN_29" localSheetId="0" hidden="1">'KNA P&amp;L FY2015-16'!$F$1</definedName>
    <definedName name="QB_COLUMN_3" localSheetId="1" hidden="1">'Transaction Detail'!$F$1</definedName>
    <definedName name="QB_COLUMN_30" localSheetId="1" hidden="1">'Transaction Detail'!$N$1</definedName>
    <definedName name="QB_COLUMN_31" localSheetId="1" hidden="1">'Transaction Detail'!$P$1</definedName>
    <definedName name="QB_COLUMN_32" localSheetId="1" hidden="1">'Transaction Detail'!$J$1</definedName>
    <definedName name="QB_COLUMN_4" localSheetId="1" hidden="1">'Transaction Detail'!$H$1</definedName>
    <definedName name="QB_COLUMN_8" localSheetId="1" hidden="1">'Transaction Detail'!$L$1</definedName>
    <definedName name="QB_DATA_0" localSheetId="0" hidden="1">'KNA P&amp;L FY2015-16'!$5:$5,'KNA P&amp;L FY2015-16'!$6:$6,'KNA P&amp;L FY2015-16'!$11:$11,'KNA P&amp;L FY2015-16'!$12:$12,'KNA P&amp;L FY2015-16'!$15:$15,'KNA P&amp;L FY2015-16'!$17:$17,'KNA P&amp;L FY2015-16'!$18:$18</definedName>
    <definedName name="QB_DATA_0" localSheetId="1" hidden="1">'Transaction Detail'!$4:$4,'Transaction Detail'!$7:$7,'Transaction Detail'!$12:$12,'Transaction Detail'!$15:$15,'Transaction Detail'!$20:$20,'Transaction Detail'!$24:$24,'Transaction Detail'!$27:$27</definedName>
    <definedName name="QB_FORMULA_0" localSheetId="0" hidden="1">'KNA P&amp;L FY2015-16'!$F$7,'KNA P&amp;L FY2015-16'!$F$8,'KNA P&amp;L FY2015-16'!$F$13,'KNA P&amp;L FY2015-16'!$F$16,'KNA P&amp;L FY2015-16'!$F$19,'KNA P&amp;L FY2015-16'!$F$20,'KNA P&amp;L FY2015-16'!$F$21</definedName>
    <definedName name="QB_FORMULA_0" localSheetId="1" hidden="1">'Transaction Detail'!$P$4,'Transaction Detail'!$N$5,'Transaction Detail'!$P$5,'Transaction Detail'!$P$7,'Transaction Detail'!$N$8,'Transaction Detail'!$P$8,'Transaction Detail'!$N$9,'Transaction Detail'!$P$9,'Transaction Detail'!$P$12,'Transaction Detail'!$N$13,'Transaction Detail'!$P$13,'Transaction Detail'!$P$15,'Transaction Detail'!$N$16,'Transaction Detail'!$P$16,'Transaction Detail'!$N$17,'Transaction Detail'!$P$17</definedName>
    <definedName name="QB_FORMULA_1" localSheetId="1" hidden="1">'Transaction Detail'!$P$20,'Transaction Detail'!$N$21,'Transaction Detail'!$P$21,'Transaction Detail'!$N$22,'Transaction Detail'!$P$22,'Transaction Detail'!$P$24,'Transaction Detail'!$N$25,'Transaction Detail'!$P$25,'Transaction Detail'!$P$27,'Transaction Detail'!$N$28,'Transaction Detail'!$P$28,'Transaction Detail'!$N$29,'Transaction Detail'!$P$29</definedName>
    <definedName name="QB_ROW_147010" localSheetId="1" hidden="1">'Transaction Detail'!$B$26</definedName>
    <definedName name="QB_ROW_147230" localSheetId="0" hidden="1">'KNA P&amp;L FY2015-16'!$D$18</definedName>
    <definedName name="QB_ROW_147310" localSheetId="1" hidden="1">'Transaction Detail'!$B$28</definedName>
    <definedName name="QB_ROW_18301" localSheetId="0" hidden="1">'KNA P&amp;L FY2015-16'!$A$21</definedName>
    <definedName name="QB_ROW_185020" localSheetId="1" hidden="1">'Transaction Detail'!$C$19</definedName>
    <definedName name="QB_ROW_185240" localSheetId="0" hidden="1">'KNA P&amp;L FY2015-16'!$E$15</definedName>
    <definedName name="QB_ROW_185320" localSheetId="1" hidden="1">'Transaction Detail'!$C$21</definedName>
    <definedName name="QB_ROW_19011" localSheetId="0" hidden="1">'KNA P&amp;L FY2015-16'!$B$2</definedName>
    <definedName name="QB_ROW_19311" localSheetId="0" hidden="1">'KNA P&amp;L FY2015-16'!$B$20</definedName>
    <definedName name="QB_ROW_20021" localSheetId="0" hidden="1">'KNA P&amp;L FY2015-16'!$C$3</definedName>
    <definedName name="QB_ROW_20321" localSheetId="0" hidden="1">'KNA P&amp;L FY2015-16'!$C$8</definedName>
    <definedName name="QB_ROW_21020" localSheetId="1" hidden="1">'Transaction Detail'!$C$11</definedName>
    <definedName name="QB_ROW_21021" localSheetId="0" hidden="1">'KNA P&amp;L FY2015-16'!$C$9</definedName>
    <definedName name="QB_ROW_21240" localSheetId="0" hidden="1">'KNA P&amp;L FY2015-16'!$E$11</definedName>
    <definedName name="QB_ROW_21320" localSheetId="1" hidden="1">'Transaction Detail'!$C$13</definedName>
    <definedName name="QB_ROW_21321" localSheetId="0" hidden="1">'KNA P&amp;L FY2015-16'!$C$19</definedName>
    <definedName name="QB_ROW_25301" localSheetId="1" hidden="1">'Transaction Detail'!$A$29</definedName>
    <definedName name="QB_ROW_283020" localSheetId="1" hidden="1">'Transaction Detail'!$C$3</definedName>
    <definedName name="QB_ROW_283240" localSheetId="0" hidden="1">'KNA P&amp;L FY2015-16'!$E$5</definedName>
    <definedName name="QB_ROW_283320" localSheetId="1" hidden="1">'Transaction Detail'!$C$5</definedName>
    <definedName name="QB_ROW_3010" localSheetId="1" hidden="1">'Transaction Detail'!$B$2</definedName>
    <definedName name="QB_ROW_3020" localSheetId="1" hidden="1">'Transaction Detail'!$C$6</definedName>
    <definedName name="QB_ROW_3030" localSheetId="0" hidden="1">'KNA P&amp;L FY2015-16'!$D$4</definedName>
    <definedName name="QB_ROW_31010" localSheetId="1" hidden="1">'Transaction Detail'!$B$23</definedName>
    <definedName name="QB_ROW_31230" localSheetId="0" hidden="1">'KNA P&amp;L FY2015-16'!$D$17</definedName>
    <definedName name="QB_ROW_31310" localSheetId="1" hidden="1">'Transaction Detail'!$B$25</definedName>
    <definedName name="QB_ROW_3240" localSheetId="0" hidden="1">'KNA P&amp;L FY2015-16'!$E$6</definedName>
    <definedName name="QB_ROW_3310" localSheetId="1" hidden="1">'Transaction Detail'!$B$9</definedName>
    <definedName name="QB_ROW_3320" localSheetId="1" hidden="1">'Transaction Detail'!$C$8</definedName>
    <definedName name="QB_ROW_3330" localSheetId="0" hidden="1">'KNA P&amp;L FY2015-16'!$D$7</definedName>
    <definedName name="QB_ROW_334010" localSheetId="1" hidden="1">'Transaction Detail'!$B$10</definedName>
    <definedName name="QB_ROW_334030" localSheetId="0" hidden="1">'KNA P&amp;L FY2015-16'!$D$10</definedName>
    <definedName name="QB_ROW_334310" localSheetId="1" hidden="1">'Transaction Detail'!$B$17</definedName>
    <definedName name="QB_ROW_334330" localSheetId="0" hidden="1">'KNA P&amp;L FY2015-16'!$D$13</definedName>
    <definedName name="QB_ROW_43020" localSheetId="1" hidden="1">'Transaction Detail'!$C$14</definedName>
    <definedName name="QB_ROW_43240" localSheetId="0" hidden="1">'KNA P&amp;L FY2015-16'!$E$12</definedName>
    <definedName name="QB_ROW_43320" localSheetId="1" hidden="1">'Transaction Detail'!$C$16</definedName>
    <definedName name="QB_ROW_67010" localSheetId="1" hidden="1">'Transaction Detail'!$B$18</definedName>
    <definedName name="QB_ROW_67030" localSheetId="0" hidden="1">'KNA P&amp;L FY2015-16'!$D$14</definedName>
    <definedName name="QB_ROW_67310" localSheetId="1" hidden="1">'Transaction Detail'!$B$22</definedName>
    <definedName name="QB_ROW_67330" localSheetId="0" hidden="1">'KNA P&amp;L FY2015-16'!$D$16</definedName>
    <definedName name="QBCANSUPPORTUPDATE" localSheetId="0">TRUE</definedName>
    <definedName name="QBCANSUPPORTUPDATE" localSheetId="1">TRUE</definedName>
    <definedName name="QBCOMPANYFILENAME" localSheetId="0">"C:\QuickBooks Company File\Northeast Coalition of Neighborhoods, Inc.qbw"</definedName>
    <definedName name="QBCOMPANYFILENAME" localSheetId="1">"C:\QuickBooks Company File\Northeast Coalition of Neighborhoods, Inc.qbw"</definedName>
    <definedName name="QBENDDATE" localSheetId="0">20160630</definedName>
    <definedName name="QBENDDATE" localSheetId="1">20160630</definedName>
    <definedName name="QBHEADERSONSCREEN" localSheetId="0">FALSE</definedName>
    <definedName name="QBHEADERSONSCREEN" localSheetId="1">FALSE</definedName>
    <definedName name="QBMETADATASIZE" localSheetId="0">5896</definedName>
    <definedName name="QBMETADATASIZE" localSheetId="1">7454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0</definedName>
    <definedName name="QBREPORTCOLAXIS" localSheetId="1">0</definedName>
    <definedName name="QBREPORTCOMPANYID" localSheetId="0">"57751bc828934a2fbd30c56838fcfb40"</definedName>
    <definedName name="QBREPORTCOMPANYID" localSheetId="1">"57751bc828934a2fbd30c56838fcfb40"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12</definedName>
    <definedName name="QBREPORTSUBCOLAXIS" localSheetId="0">0</definedName>
    <definedName name="QBREPORTSUBCOLAXIS" localSheetId="1">0</definedName>
    <definedName name="QBREPORTTYPE" localSheetId="0">372</definedName>
    <definedName name="QBREPORTTYPE" localSheetId="1">230</definedName>
    <definedName name="QBROWHEADERS" localSheetId="0">5</definedName>
    <definedName name="QBROWHEADERS" localSheetId="1">3</definedName>
    <definedName name="QBSTARTDATE" localSheetId="0">20150701</definedName>
    <definedName name="QBSTARTDATE" localSheetId="1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N29" i="2"/>
  <c r="P28" i="2"/>
  <c r="N28" i="2"/>
  <c r="P27" i="2"/>
  <c r="P25" i="2"/>
  <c r="N25" i="2"/>
  <c r="P24" i="2"/>
  <c r="P22" i="2"/>
  <c r="N22" i="2"/>
  <c r="P21" i="2"/>
  <c r="N21" i="2"/>
  <c r="P20" i="2"/>
  <c r="P17" i="2"/>
  <c r="N17" i="2"/>
  <c r="P16" i="2"/>
  <c r="N16" i="2"/>
  <c r="P15" i="2"/>
  <c r="P13" i="2"/>
  <c r="N13" i="2"/>
  <c r="P12" i="2"/>
  <c r="P9" i="2"/>
  <c r="N9" i="2"/>
  <c r="P8" i="2"/>
  <c r="N8" i="2"/>
  <c r="P7" i="2"/>
  <c r="P5" i="2"/>
  <c r="N5" i="2"/>
  <c r="P4" i="2"/>
  <c r="F21" i="1" l="1"/>
  <c r="F20" i="1"/>
  <c r="F19" i="1"/>
  <c r="F16" i="1"/>
  <c r="F13" i="1"/>
  <c r="F8" i="1"/>
  <c r="F7" i="1"/>
</calcChain>
</file>

<file path=xl/sharedStrings.xml><?xml version="1.0" encoding="utf-8"?>
<sst xmlns="http://schemas.openxmlformats.org/spreadsheetml/2006/main" count="69" uniqueCount="52">
  <si>
    <t>Jul '15 - Jun 16</t>
  </si>
  <si>
    <t>Ordinary Income/Expense</t>
  </si>
  <si>
    <t>Income</t>
  </si>
  <si>
    <t>407 · Contributions Income</t>
  </si>
  <si>
    <t>4070 · Due to Fiscal Sponsorships</t>
  </si>
  <si>
    <t>407 · Contributions Income - Other</t>
  </si>
  <si>
    <t>Total 407 · Contributions Income</t>
  </si>
  <si>
    <t>Total Income</t>
  </si>
  <si>
    <t>Expense</t>
  </si>
  <si>
    <t>Operations</t>
  </si>
  <si>
    <t>526 · Supplies, Program</t>
  </si>
  <si>
    <t>540 · Printing and Reproduction</t>
  </si>
  <si>
    <t>Total Operations</t>
  </si>
  <si>
    <t>545 · Conferences/Events/Meetings</t>
  </si>
  <si>
    <t>5461 · Community Outreach</t>
  </si>
  <si>
    <t>Total 545 · Conferences/Events/Meetings</t>
  </si>
  <si>
    <t>560 · Contributions/Sponsorships</t>
  </si>
  <si>
    <t>566 · Neighborhood Cleanup</t>
  </si>
  <si>
    <t>Total Expense</t>
  </si>
  <si>
    <t>Net Ordinary Income</t>
  </si>
  <si>
    <t>Net Income</t>
  </si>
  <si>
    <t>Type</t>
  </si>
  <si>
    <t>Date</t>
  </si>
  <si>
    <t>Source Name</t>
  </si>
  <si>
    <t>Memo</t>
  </si>
  <si>
    <t>Amount</t>
  </si>
  <si>
    <t>Balance</t>
  </si>
  <si>
    <t>Total 4070 · Due to Fiscal Sponsorships</t>
  </si>
  <si>
    <t>Total 407 · Contributions Income - Other</t>
  </si>
  <si>
    <t>Total 526 · Supplies, Program</t>
  </si>
  <si>
    <t>Total 540 · Printing and Reproduction</t>
  </si>
  <si>
    <t>Total 5461 · Community Outreach</t>
  </si>
  <si>
    <t>Total 560 · Contributions/Sponsorships</t>
  </si>
  <si>
    <t>Total 566 · Neighborhood Cleanup</t>
  </si>
  <si>
    <t>TOTAL</t>
  </si>
  <si>
    <t>General Journal</t>
  </si>
  <si>
    <t>Sales Receipt</t>
  </si>
  <si>
    <t>Bill</t>
  </si>
  <si>
    <t>ONI:15-16 Fiscal year</t>
  </si>
  <si>
    <t>Miscellaneous</t>
  </si>
  <si>
    <t>Kennedy, Eileen</t>
  </si>
  <si>
    <t>City of Portland</t>
  </si>
  <si>
    <t>Gioseffi, Diego</t>
  </si>
  <si>
    <t>Meals on Wheels People</t>
  </si>
  <si>
    <t>Cloudburst Recycling</t>
  </si>
  <si>
    <t>First 1/2 Grant to KNA</t>
  </si>
  <si>
    <t>KNA Movie in the Park Event Donations</t>
  </si>
  <si>
    <t>Reimbursement for KNA meeting name tag labels</t>
  </si>
  <si>
    <t>King Neighborhood Assoc. Signs for Neighborhood Cleanup</t>
  </si>
  <si>
    <t>Reimbursement: KNA Blog Hosting</t>
  </si>
  <si>
    <t>King Neighborhood Association Donation</t>
  </si>
  <si>
    <t>King NA Drop Box for Cleanup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</si>
</sst>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" sqref="E2"/>
    </sheetView>
  </sheetViews>
  <sheetFormatPr defaultRowHeight="15" x14ac:dyDescent="0.25"/>
  <cols>
    <col min="1" max="4" width="3" style="12" customWidth="1"/>
    <col min="5" max="5" width="31.7109375" style="12" customWidth="1"/>
    <col min="6" max="6" width="12.285156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/>
    </row>
    <row r="5" spans="1:6" x14ac:dyDescent="0.25">
      <c r="A5" s="1"/>
      <c r="B5" s="1"/>
      <c r="C5" s="1"/>
      <c r="D5" s="1"/>
      <c r="E5" s="1" t="s">
        <v>4</v>
      </c>
      <c r="F5" s="2">
        <v>500</v>
      </c>
    </row>
    <row r="6" spans="1:6" ht="15.75" thickBot="1" x14ac:dyDescent="0.3">
      <c r="A6" s="1"/>
      <c r="B6" s="1"/>
      <c r="C6" s="1"/>
      <c r="D6" s="1"/>
      <c r="E6" s="1" t="s">
        <v>5</v>
      </c>
      <c r="F6" s="3">
        <v>162.91999999999999</v>
      </c>
    </row>
    <row r="7" spans="1:6" ht="15.75" thickBot="1" x14ac:dyDescent="0.3">
      <c r="A7" s="1"/>
      <c r="B7" s="1"/>
      <c r="C7" s="1"/>
      <c r="D7" s="1" t="s">
        <v>6</v>
      </c>
      <c r="E7" s="1"/>
      <c r="F7" s="4">
        <f>ROUND(SUM(F4:F6),5)</f>
        <v>662.92</v>
      </c>
    </row>
    <row r="8" spans="1:6" x14ac:dyDescent="0.25">
      <c r="A8" s="1"/>
      <c r="B8" s="1"/>
      <c r="C8" s="1" t="s">
        <v>7</v>
      </c>
      <c r="D8" s="1"/>
      <c r="E8" s="1"/>
      <c r="F8" s="2">
        <f>ROUND(F3+F7,5)</f>
        <v>662.92</v>
      </c>
    </row>
    <row r="9" spans="1:6" x14ac:dyDescent="0.25">
      <c r="A9" s="1"/>
      <c r="B9" s="1"/>
      <c r="C9" s="1" t="s">
        <v>8</v>
      </c>
      <c r="D9" s="1"/>
      <c r="E9" s="1"/>
      <c r="F9" s="2"/>
    </row>
    <row r="10" spans="1:6" x14ac:dyDescent="0.25">
      <c r="A10" s="1"/>
      <c r="B10" s="1"/>
      <c r="C10" s="1"/>
      <c r="D10" s="1" t="s">
        <v>9</v>
      </c>
      <c r="E10" s="1"/>
      <c r="F10" s="2"/>
    </row>
    <row r="11" spans="1:6" x14ac:dyDescent="0.25">
      <c r="A11" s="1"/>
      <c r="B11" s="1"/>
      <c r="C11" s="1"/>
      <c r="D11" s="1"/>
      <c r="E11" s="1" t="s">
        <v>10</v>
      </c>
      <c r="F11" s="2">
        <v>3.69</v>
      </c>
    </row>
    <row r="12" spans="1:6" ht="15.75" thickBot="1" x14ac:dyDescent="0.3">
      <c r="A12" s="1"/>
      <c r="B12" s="1"/>
      <c r="C12" s="1"/>
      <c r="D12" s="1"/>
      <c r="E12" s="1" t="s">
        <v>11</v>
      </c>
      <c r="F12" s="5">
        <v>292.41000000000003</v>
      </c>
    </row>
    <row r="13" spans="1:6" x14ac:dyDescent="0.25">
      <c r="A13" s="1"/>
      <c r="B13" s="1"/>
      <c r="C13" s="1"/>
      <c r="D13" s="1" t="s">
        <v>12</v>
      </c>
      <c r="E13" s="1"/>
      <c r="F13" s="2">
        <f>ROUND(SUM(F10:F12),5)</f>
        <v>296.10000000000002</v>
      </c>
    </row>
    <row r="14" spans="1:6" x14ac:dyDescent="0.25">
      <c r="A14" s="1"/>
      <c r="B14" s="1"/>
      <c r="C14" s="1"/>
      <c r="D14" s="1" t="s">
        <v>13</v>
      </c>
      <c r="E14" s="1"/>
      <c r="F14" s="2"/>
    </row>
    <row r="15" spans="1:6" ht="15.75" thickBot="1" x14ac:dyDescent="0.3">
      <c r="A15" s="1"/>
      <c r="B15" s="1"/>
      <c r="C15" s="1"/>
      <c r="D15" s="1"/>
      <c r="E15" s="1" t="s">
        <v>14</v>
      </c>
      <c r="F15" s="5">
        <v>404.36</v>
      </c>
    </row>
    <row r="16" spans="1:6" x14ac:dyDescent="0.25">
      <c r="A16" s="1"/>
      <c r="B16" s="1"/>
      <c r="C16" s="1"/>
      <c r="D16" s="1" t="s">
        <v>15</v>
      </c>
      <c r="E16" s="1"/>
      <c r="F16" s="2">
        <f>ROUND(SUM(F14:F15),5)</f>
        <v>404.36</v>
      </c>
    </row>
    <row r="17" spans="1:6" x14ac:dyDescent="0.25">
      <c r="A17" s="1"/>
      <c r="B17" s="1"/>
      <c r="C17" s="1"/>
      <c r="D17" s="1" t="s">
        <v>16</v>
      </c>
      <c r="E17" s="1"/>
      <c r="F17" s="2">
        <v>250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3">
        <v>420</v>
      </c>
    </row>
    <row r="19" spans="1:6" ht="15.75" thickBot="1" x14ac:dyDescent="0.3">
      <c r="A19" s="1"/>
      <c r="B19" s="1"/>
      <c r="C19" s="1" t="s">
        <v>18</v>
      </c>
      <c r="D19" s="1"/>
      <c r="E19" s="1"/>
      <c r="F19" s="6">
        <f>ROUND(F9+F13+SUM(F16:F18),5)</f>
        <v>1370.46</v>
      </c>
    </row>
    <row r="20" spans="1:6" ht="15.75" thickBot="1" x14ac:dyDescent="0.3">
      <c r="A20" s="1"/>
      <c r="B20" s="1" t="s">
        <v>19</v>
      </c>
      <c r="C20" s="1"/>
      <c r="D20" s="1"/>
      <c r="E20" s="1"/>
      <c r="F20" s="6">
        <f>ROUND(F2+F8-F19,5)</f>
        <v>-707.54</v>
      </c>
    </row>
    <row r="21" spans="1:6" s="8" customFormat="1" ht="12" thickBot="1" x14ac:dyDescent="0.25">
      <c r="A21" s="1" t="s">
        <v>20</v>
      </c>
      <c r="B21" s="1"/>
      <c r="C21" s="1"/>
      <c r="D21" s="1"/>
      <c r="E21" s="1"/>
      <c r="F21" s="7">
        <f>F20</f>
        <v>-707.54</v>
      </c>
    </row>
    <row r="2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3:05 PM
&amp;"Arial,Bold"&amp;8 11/02/16
&amp;"Arial,Bold"&amp;8 Accrual Basis&amp;C&amp;"Arial,Bold"&amp;12 Northeast Coalition of Neighborhoods, Inc
&amp;"Arial,Bold"&amp;14 King NA Statement of Financial Income and Expense
&amp;"Arial,Bold"&amp;10 July 2015 through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0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3" customWidth="1"/>
    <col min="3" max="3" width="29" style="13" customWidth="1"/>
    <col min="4" max="5" width="2.28515625" style="13" customWidth="1"/>
    <col min="6" max="6" width="11.85546875" style="13" bestFit="1" customWidth="1"/>
    <col min="7" max="7" width="2.28515625" style="13" customWidth="1"/>
    <col min="8" max="8" width="8.7109375" style="13" bestFit="1" customWidth="1"/>
    <col min="9" max="9" width="2.28515625" style="13" customWidth="1"/>
    <col min="10" max="10" width="18" style="13" bestFit="1" customWidth="1"/>
    <col min="11" max="11" width="2.28515625" style="13" customWidth="1"/>
    <col min="12" max="12" width="30.7109375" style="13" customWidth="1"/>
    <col min="13" max="13" width="2.28515625" style="13" customWidth="1"/>
    <col min="14" max="14" width="7.28515625" style="13" bestFit="1" customWidth="1"/>
    <col min="15" max="15" width="2.28515625" style="13" customWidth="1"/>
    <col min="16" max="16" width="7" style="13" bestFit="1" customWidth="1"/>
  </cols>
  <sheetData>
    <row r="1" spans="1:16" s="11" customFormat="1" ht="15.75" thickBot="1" x14ac:dyDescent="0.3">
      <c r="A1" s="19"/>
      <c r="B1" s="19"/>
      <c r="C1" s="19"/>
      <c r="D1" s="19"/>
      <c r="E1" s="19"/>
      <c r="F1" s="10" t="s">
        <v>21</v>
      </c>
      <c r="G1" s="19"/>
      <c r="H1" s="10" t="s">
        <v>22</v>
      </c>
      <c r="I1" s="19"/>
      <c r="J1" s="10" t="s">
        <v>23</v>
      </c>
      <c r="K1" s="19"/>
      <c r="L1" s="10" t="s">
        <v>24</v>
      </c>
      <c r="M1" s="19"/>
      <c r="N1" s="10" t="s">
        <v>25</v>
      </c>
      <c r="O1" s="19"/>
      <c r="P1" s="10" t="s">
        <v>26</v>
      </c>
    </row>
    <row r="2" spans="1:16" ht="15.75" thickTop="1" x14ac:dyDescent="0.25">
      <c r="A2" s="1"/>
      <c r="B2" s="1" t="s">
        <v>3</v>
      </c>
      <c r="C2" s="1"/>
      <c r="D2" s="1"/>
      <c r="E2" s="1"/>
      <c r="F2" s="1"/>
      <c r="G2" s="1"/>
      <c r="H2" s="15"/>
      <c r="I2" s="1"/>
      <c r="J2" s="1"/>
      <c r="K2" s="1"/>
      <c r="L2" s="1"/>
      <c r="M2" s="1"/>
      <c r="N2" s="16"/>
      <c r="O2" s="1"/>
      <c r="P2" s="16"/>
    </row>
    <row r="3" spans="1:16" x14ac:dyDescent="0.25">
      <c r="A3" s="1"/>
      <c r="B3" s="1"/>
      <c r="C3" s="1" t="s">
        <v>4</v>
      </c>
      <c r="D3" s="1"/>
      <c r="E3" s="1"/>
      <c r="F3" s="1"/>
      <c r="G3" s="1"/>
      <c r="H3" s="15"/>
      <c r="I3" s="1"/>
      <c r="J3" s="1"/>
      <c r="K3" s="1"/>
      <c r="L3" s="1"/>
      <c r="M3" s="1"/>
      <c r="N3" s="16"/>
      <c r="O3" s="1"/>
      <c r="P3" s="16"/>
    </row>
    <row r="4" spans="1:16" ht="15.75" thickBot="1" x14ac:dyDescent="0.3">
      <c r="A4" s="14"/>
      <c r="B4" s="14"/>
      <c r="C4" s="14"/>
      <c r="D4" s="17"/>
      <c r="E4" s="17"/>
      <c r="F4" s="17" t="s">
        <v>35</v>
      </c>
      <c r="G4" s="17"/>
      <c r="H4" s="18">
        <v>42222</v>
      </c>
      <c r="I4" s="17"/>
      <c r="J4" s="17" t="s">
        <v>38</v>
      </c>
      <c r="K4" s="17"/>
      <c r="L4" s="17" t="s">
        <v>45</v>
      </c>
      <c r="M4" s="17"/>
      <c r="N4" s="5">
        <v>500</v>
      </c>
      <c r="O4" s="17"/>
      <c r="P4" s="5">
        <f>ROUND(P3+N4,5)</f>
        <v>500</v>
      </c>
    </row>
    <row r="5" spans="1:16" x14ac:dyDescent="0.25">
      <c r="A5" s="17"/>
      <c r="B5" s="17"/>
      <c r="C5" s="17" t="s">
        <v>27</v>
      </c>
      <c r="D5" s="17"/>
      <c r="E5" s="17"/>
      <c r="F5" s="17"/>
      <c r="G5" s="17"/>
      <c r="H5" s="18"/>
      <c r="I5" s="17"/>
      <c r="J5" s="17"/>
      <c r="K5" s="17"/>
      <c r="L5" s="17"/>
      <c r="M5" s="17"/>
      <c r="N5" s="2">
        <f>ROUND(SUM(N3:N4),5)</f>
        <v>500</v>
      </c>
      <c r="O5" s="17"/>
      <c r="P5" s="2">
        <f>P4</f>
        <v>500</v>
      </c>
    </row>
    <row r="6" spans="1:16" x14ac:dyDescent="0.25">
      <c r="A6" s="1"/>
      <c r="B6" s="1"/>
      <c r="C6" s="1" t="s">
        <v>5</v>
      </c>
      <c r="D6" s="1"/>
      <c r="E6" s="1"/>
      <c r="F6" s="1"/>
      <c r="G6" s="1"/>
      <c r="H6" s="15"/>
      <c r="I6" s="1"/>
      <c r="J6" s="1"/>
      <c r="K6" s="1"/>
      <c r="L6" s="1"/>
      <c r="M6" s="1"/>
      <c r="N6" s="16"/>
      <c r="O6" s="1"/>
      <c r="P6" s="16"/>
    </row>
    <row r="7" spans="1:16" ht="15.75" thickBot="1" x14ac:dyDescent="0.3">
      <c r="A7" s="14"/>
      <c r="B7" s="14"/>
      <c r="C7" s="14"/>
      <c r="D7" s="17"/>
      <c r="E7" s="17"/>
      <c r="F7" s="17" t="s">
        <v>36</v>
      </c>
      <c r="G7" s="17"/>
      <c r="H7" s="18">
        <v>42206</v>
      </c>
      <c r="I7" s="17"/>
      <c r="J7" s="17" t="s">
        <v>39</v>
      </c>
      <c r="K7" s="17"/>
      <c r="L7" s="17" t="s">
        <v>46</v>
      </c>
      <c r="M7" s="17"/>
      <c r="N7" s="3">
        <v>162.91999999999999</v>
      </c>
      <c r="O7" s="17"/>
      <c r="P7" s="3">
        <f>ROUND(P6+N7,5)</f>
        <v>162.91999999999999</v>
      </c>
    </row>
    <row r="8" spans="1:16" ht="15.75" thickBot="1" x14ac:dyDescent="0.3">
      <c r="A8" s="17"/>
      <c r="B8" s="17"/>
      <c r="C8" s="17" t="s">
        <v>28</v>
      </c>
      <c r="D8" s="17"/>
      <c r="E8" s="17"/>
      <c r="F8" s="17"/>
      <c r="G8" s="17"/>
      <c r="H8" s="18"/>
      <c r="I8" s="17"/>
      <c r="J8" s="17"/>
      <c r="K8" s="17"/>
      <c r="L8" s="17"/>
      <c r="M8" s="17"/>
      <c r="N8" s="4">
        <f>ROUND(SUM(N6:N7),5)</f>
        <v>162.91999999999999</v>
      </c>
      <c r="O8" s="17"/>
      <c r="P8" s="4">
        <f>P7</f>
        <v>162.91999999999999</v>
      </c>
    </row>
    <row r="9" spans="1:16" x14ac:dyDescent="0.25">
      <c r="A9" s="17"/>
      <c r="B9" s="17" t="s">
        <v>6</v>
      </c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2">
        <f>ROUND(N5+N8,5)</f>
        <v>662.92</v>
      </c>
      <c r="O9" s="17"/>
      <c r="P9" s="2">
        <f>ROUND(P5+P8,5)</f>
        <v>662.92</v>
      </c>
    </row>
    <row r="10" spans="1:16" x14ac:dyDescent="0.25">
      <c r="A10" s="1"/>
      <c r="B10" s="1" t="s">
        <v>9</v>
      </c>
      <c r="C10" s="1"/>
      <c r="D10" s="1"/>
      <c r="E10" s="1"/>
      <c r="F10" s="1"/>
      <c r="G10" s="1"/>
      <c r="H10" s="15"/>
      <c r="I10" s="1"/>
      <c r="J10" s="1"/>
      <c r="K10" s="1"/>
      <c r="L10" s="1"/>
      <c r="M10" s="1"/>
      <c r="N10" s="16"/>
      <c r="O10" s="1"/>
      <c r="P10" s="16"/>
    </row>
    <row r="11" spans="1:16" x14ac:dyDescent="0.25">
      <c r="A11" s="1"/>
      <c r="B11" s="1"/>
      <c r="C11" s="1" t="s">
        <v>10</v>
      </c>
      <c r="D11" s="1"/>
      <c r="E11" s="1"/>
      <c r="F11" s="1"/>
      <c r="G11" s="1"/>
      <c r="H11" s="15"/>
      <c r="I11" s="1"/>
      <c r="J11" s="1"/>
      <c r="K11" s="1"/>
      <c r="L11" s="1"/>
      <c r="M11" s="1"/>
      <c r="N11" s="16"/>
      <c r="O11" s="1"/>
      <c r="P11" s="16"/>
    </row>
    <row r="12" spans="1:16" ht="15.75" thickBot="1" x14ac:dyDescent="0.3">
      <c r="A12" s="14"/>
      <c r="B12" s="14"/>
      <c r="C12" s="14"/>
      <c r="D12" s="17"/>
      <c r="E12" s="17"/>
      <c r="F12" s="17" t="s">
        <v>37</v>
      </c>
      <c r="G12" s="17"/>
      <c r="H12" s="18">
        <v>42276</v>
      </c>
      <c r="I12" s="17"/>
      <c r="J12" s="17" t="s">
        <v>40</v>
      </c>
      <c r="K12" s="17"/>
      <c r="L12" s="17" t="s">
        <v>47</v>
      </c>
      <c r="M12" s="17"/>
      <c r="N12" s="5">
        <v>-3.69</v>
      </c>
      <c r="O12" s="17"/>
      <c r="P12" s="5">
        <f>ROUND(P11+N12,5)</f>
        <v>-3.69</v>
      </c>
    </row>
    <row r="13" spans="1:16" x14ac:dyDescent="0.25">
      <c r="A13" s="17"/>
      <c r="B13" s="17"/>
      <c r="C13" s="17" t="s">
        <v>29</v>
      </c>
      <c r="D13" s="17"/>
      <c r="E13" s="17"/>
      <c r="F13" s="17"/>
      <c r="G13" s="17"/>
      <c r="H13" s="18"/>
      <c r="I13" s="17"/>
      <c r="J13" s="17"/>
      <c r="K13" s="17"/>
      <c r="L13" s="17"/>
      <c r="M13" s="17"/>
      <c r="N13" s="2">
        <f>ROUND(SUM(N11:N12),5)</f>
        <v>-3.69</v>
      </c>
      <c r="O13" s="17"/>
      <c r="P13" s="2">
        <f>P12</f>
        <v>-3.69</v>
      </c>
    </row>
    <row r="14" spans="1:16" x14ac:dyDescent="0.25">
      <c r="A14" s="1"/>
      <c r="B14" s="1"/>
      <c r="C14" s="1" t="s">
        <v>11</v>
      </c>
      <c r="D14" s="1"/>
      <c r="E14" s="1"/>
      <c r="F14" s="1"/>
      <c r="G14" s="1"/>
      <c r="H14" s="15"/>
      <c r="I14" s="1"/>
      <c r="J14" s="1"/>
      <c r="K14" s="1"/>
      <c r="L14" s="1"/>
      <c r="M14" s="1"/>
      <c r="N14" s="16"/>
      <c r="O14" s="1"/>
      <c r="P14" s="16"/>
    </row>
    <row r="15" spans="1:16" ht="15.75" thickBot="1" x14ac:dyDescent="0.3">
      <c r="A15" s="14"/>
      <c r="B15" s="14"/>
      <c r="C15" s="14"/>
      <c r="D15" s="17"/>
      <c r="E15" s="17"/>
      <c r="F15" s="17" t="s">
        <v>37</v>
      </c>
      <c r="G15" s="17"/>
      <c r="H15" s="18">
        <v>42382</v>
      </c>
      <c r="I15" s="17"/>
      <c r="J15" s="17" t="s">
        <v>41</v>
      </c>
      <c r="K15" s="17"/>
      <c r="L15" s="17" t="s">
        <v>48</v>
      </c>
      <c r="M15" s="17"/>
      <c r="N15" s="3">
        <v>-292.41000000000003</v>
      </c>
      <c r="O15" s="17"/>
      <c r="P15" s="3">
        <f>ROUND(P14+N15,5)</f>
        <v>-292.41000000000003</v>
      </c>
    </row>
    <row r="16" spans="1:16" ht="15.75" thickBot="1" x14ac:dyDescent="0.3">
      <c r="A16" s="17"/>
      <c r="B16" s="17"/>
      <c r="C16" s="17" t="s">
        <v>30</v>
      </c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4">
        <f>ROUND(SUM(N14:N15),5)</f>
        <v>-292.41000000000003</v>
      </c>
      <c r="O16" s="17"/>
      <c r="P16" s="4">
        <f>P15</f>
        <v>-292.41000000000003</v>
      </c>
    </row>
    <row r="17" spans="1:16" x14ac:dyDescent="0.25">
      <c r="A17" s="17"/>
      <c r="B17" s="17" t="s">
        <v>12</v>
      </c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2">
        <f>ROUND(N13+N16,5)</f>
        <v>-296.10000000000002</v>
      </c>
      <c r="O17" s="17"/>
      <c r="P17" s="2">
        <f>ROUND(P13+P16,5)</f>
        <v>-296.10000000000002</v>
      </c>
    </row>
    <row r="18" spans="1:16" x14ac:dyDescent="0.25">
      <c r="A18" s="1"/>
      <c r="B18" s="1" t="s">
        <v>13</v>
      </c>
      <c r="C18" s="1"/>
      <c r="D18" s="1"/>
      <c r="E18" s="1"/>
      <c r="F18" s="1"/>
      <c r="G18" s="1"/>
      <c r="H18" s="15"/>
      <c r="I18" s="1"/>
      <c r="J18" s="1"/>
      <c r="K18" s="1"/>
      <c r="L18" s="1"/>
      <c r="M18" s="1"/>
      <c r="N18" s="16"/>
      <c r="O18" s="1"/>
      <c r="P18" s="16"/>
    </row>
    <row r="19" spans="1:16" x14ac:dyDescent="0.25">
      <c r="A19" s="1"/>
      <c r="B19" s="1"/>
      <c r="C19" s="1" t="s">
        <v>14</v>
      </c>
      <c r="D19" s="1"/>
      <c r="E19" s="1"/>
      <c r="F19" s="1"/>
      <c r="G19" s="1"/>
      <c r="H19" s="15"/>
      <c r="I19" s="1"/>
      <c r="J19" s="1"/>
      <c r="K19" s="1"/>
      <c r="L19" s="1"/>
      <c r="M19" s="1"/>
      <c r="N19" s="16"/>
      <c r="O19" s="1"/>
      <c r="P19" s="16"/>
    </row>
    <row r="20" spans="1:16" ht="15.75" thickBot="1" x14ac:dyDescent="0.3">
      <c r="A20" s="14"/>
      <c r="B20" s="14"/>
      <c r="C20" s="14"/>
      <c r="D20" s="17"/>
      <c r="E20" s="17"/>
      <c r="F20" s="17" t="s">
        <v>37</v>
      </c>
      <c r="G20" s="17"/>
      <c r="H20" s="18">
        <v>42544</v>
      </c>
      <c r="I20" s="17"/>
      <c r="J20" s="17" t="s">
        <v>42</v>
      </c>
      <c r="K20" s="17"/>
      <c r="L20" s="17" t="s">
        <v>49</v>
      </c>
      <c r="M20" s="17"/>
      <c r="N20" s="3">
        <v>-404.36</v>
      </c>
      <c r="O20" s="17"/>
      <c r="P20" s="3">
        <f>ROUND(P19+N20,5)</f>
        <v>-404.36</v>
      </c>
    </row>
    <row r="21" spans="1:16" ht="15.75" thickBot="1" x14ac:dyDescent="0.3">
      <c r="A21" s="17"/>
      <c r="B21" s="17"/>
      <c r="C21" s="17" t="s">
        <v>31</v>
      </c>
      <c r="D21" s="17"/>
      <c r="E21" s="17"/>
      <c r="F21" s="17"/>
      <c r="G21" s="17"/>
      <c r="H21" s="18"/>
      <c r="I21" s="17"/>
      <c r="J21" s="17"/>
      <c r="K21" s="17"/>
      <c r="L21" s="17"/>
      <c r="M21" s="17"/>
      <c r="N21" s="4">
        <f>ROUND(SUM(N19:N20),5)</f>
        <v>-404.36</v>
      </c>
      <c r="O21" s="17"/>
      <c r="P21" s="4">
        <f>P20</f>
        <v>-404.36</v>
      </c>
    </row>
    <row r="22" spans="1:16" x14ac:dyDescent="0.25">
      <c r="A22" s="17"/>
      <c r="B22" s="17" t="s">
        <v>15</v>
      </c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2">
        <f>N21</f>
        <v>-404.36</v>
      </c>
      <c r="O22" s="17"/>
      <c r="P22" s="2">
        <f>P21</f>
        <v>-404.36</v>
      </c>
    </row>
    <row r="23" spans="1:16" x14ac:dyDescent="0.25">
      <c r="A23" s="1"/>
      <c r="B23" s="1" t="s">
        <v>16</v>
      </c>
      <c r="C23" s="1"/>
      <c r="D23" s="1"/>
      <c r="E23" s="1"/>
      <c r="F23" s="1"/>
      <c r="G23" s="1"/>
      <c r="H23" s="15"/>
      <c r="I23" s="1"/>
      <c r="J23" s="1"/>
      <c r="K23" s="1"/>
      <c r="L23" s="1"/>
      <c r="M23" s="1"/>
      <c r="N23" s="16"/>
      <c r="O23" s="1"/>
      <c r="P23" s="16"/>
    </row>
    <row r="24" spans="1:16" ht="15.75" thickBot="1" x14ac:dyDescent="0.3">
      <c r="A24" s="14"/>
      <c r="B24" s="14"/>
      <c r="C24" s="14"/>
      <c r="D24" s="17"/>
      <c r="E24" s="17"/>
      <c r="F24" s="17" t="s">
        <v>37</v>
      </c>
      <c r="G24" s="17"/>
      <c r="H24" s="18">
        <v>42215</v>
      </c>
      <c r="I24" s="17"/>
      <c r="J24" s="17" t="s">
        <v>43</v>
      </c>
      <c r="K24" s="17"/>
      <c r="L24" s="17" t="s">
        <v>50</v>
      </c>
      <c r="M24" s="17"/>
      <c r="N24" s="5">
        <v>-250</v>
      </c>
      <c r="O24" s="17"/>
      <c r="P24" s="5">
        <f>ROUND(P23+N24,5)</f>
        <v>-250</v>
      </c>
    </row>
    <row r="25" spans="1:16" x14ac:dyDescent="0.25">
      <c r="A25" s="17"/>
      <c r="B25" s="17" t="s">
        <v>32</v>
      </c>
      <c r="C25" s="17"/>
      <c r="D25" s="17"/>
      <c r="E25" s="17"/>
      <c r="F25" s="17"/>
      <c r="G25" s="17"/>
      <c r="H25" s="18"/>
      <c r="I25" s="17"/>
      <c r="J25" s="17"/>
      <c r="K25" s="17"/>
      <c r="L25" s="17"/>
      <c r="M25" s="17"/>
      <c r="N25" s="2">
        <f>ROUND(SUM(N23:N24),5)</f>
        <v>-250</v>
      </c>
      <c r="O25" s="17"/>
      <c r="P25" s="2">
        <f>P24</f>
        <v>-250</v>
      </c>
    </row>
    <row r="26" spans="1:16" x14ac:dyDescent="0.25">
      <c r="A26" s="1"/>
      <c r="B26" s="1" t="s">
        <v>17</v>
      </c>
      <c r="C26" s="1"/>
      <c r="D26" s="1"/>
      <c r="E26" s="1"/>
      <c r="F26" s="1"/>
      <c r="G26" s="1"/>
      <c r="H26" s="15"/>
      <c r="I26" s="1"/>
      <c r="J26" s="1"/>
      <c r="K26" s="1"/>
      <c r="L26" s="1"/>
      <c r="M26" s="1"/>
      <c r="N26" s="16"/>
      <c r="O26" s="1"/>
      <c r="P26" s="16"/>
    </row>
    <row r="27" spans="1:16" ht="15.75" thickBot="1" x14ac:dyDescent="0.3">
      <c r="A27" s="14"/>
      <c r="B27" s="14"/>
      <c r="C27" s="14"/>
      <c r="D27" s="17"/>
      <c r="E27" s="17"/>
      <c r="F27" s="17" t="s">
        <v>37</v>
      </c>
      <c r="G27" s="17"/>
      <c r="H27" s="18">
        <v>42194</v>
      </c>
      <c r="I27" s="17"/>
      <c r="J27" s="17" t="s">
        <v>44</v>
      </c>
      <c r="K27" s="17"/>
      <c r="L27" s="17" t="s">
        <v>51</v>
      </c>
      <c r="M27" s="17"/>
      <c r="N27" s="3">
        <v>-420</v>
      </c>
      <c r="O27" s="17"/>
      <c r="P27" s="3">
        <f>ROUND(P26+N27,5)</f>
        <v>-420</v>
      </c>
    </row>
    <row r="28" spans="1:16" ht="15.75" thickBot="1" x14ac:dyDescent="0.3">
      <c r="A28" s="17"/>
      <c r="B28" s="17" t="s">
        <v>33</v>
      </c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6">
        <f>ROUND(SUM(N26:N27),5)</f>
        <v>-420</v>
      </c>
      <c r="O28" s="17"/>
      <c r="P28" s="6">
        <f>P27</f>
        <v>-420</v>
      </c>
    </row>
    <row r="29" spans="1:16" s="8" customFormat="1" ht="12" thickBot="1" x14ac:dyDescent="0.25">
      <c r="A29" s="1" t="s">
        <v>34</v>
      </c>
      <c r="B29" s="1"/>
      <c r="C29" s="1"/>
      <c r="D29" s="1"/>
      <c r="E29" s="1"/>
      <c r="F29" s="1"/>
      <c r="G29" s="1"/>
      <c r="H29" s="15"/>
      <c r="I29" s="1"/>
      <c r="J29" s="1"/>
      <c r="K29" s="1"/>
      <c r="L29" s="1"/>
      <c r="M29" s="1"/>
      <c r="N29" s="7">
        <f>ROUND(N9+N17+N22+N25+N28,5)</f>
        <v>-707.54</v>
      </c>
      <c r="O29" s="1"/>
      <c r="P29" s="7">
        <f>ROUND(P9+P17+P22+P25+P28,5)</f>
        <v>-707.54</v>
      </c>
    </row>
    <row r="30" spans="1:16" ht="15.75" thickTop="1" x14ac:dyDescent="0.25"/>
  </sheetData>
  <pageMargins left="0.7" right="0.7" top="0.75" bottom="0.75" header="0.1" footer="0.3"/>
  <pageSetup orientation="portrait" r:id="rId1"/>
  <headerFooter>
    <oddHeader>&amp;L&amp;"Arial,Bold"&amp;8 3:06 PM
&amp;"Arial,Bold"&amp;8 11/02/16
&amp;"Arial,Bold"&amp;8 Accrual Basis&amp;C&amp;"Arial,Bold"&amp;12 Northeast Coalition of Neighborhoods, Inc
&amp;"Arial,Bold"&amp;14 KNA - Income and Expense Detail
&amp;"Arial,Bold"&amp;10 July 2015 through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KNA P&amp;L FY2015-16</vt:lpstr>
      <vt:lpstr>Transaction Detail</vt:lpstr>
      <vt:lpstr>'KNA P&amp;L FY2015-16'!Print_Titles</vt:lpstr>
      <vt:lpstr>'Transaction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2016-11-02T22:04:58Z</dcterms:created>
  <dcterms:modified xsi:type="dcterms:W3CDTF">2016-11-02T22:07:16Z</dcterms:modified>
</cp:coreProperties>
</file>